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ctgovexec.sharepoint.com/sites/DOTBureauofPublicTransportation/Shared Documents/Office of Transit &amp; Ridesharing/Operational Programs Unit/MGP/SFY 2027/Application Materials/"/>
    </mc:Choice>
  </mc:AlternateContent>
  <xr:revisionPtr revIDLastSave="38" documentId="8_{1C4C2C39-6F17-4805-9B1E-DAF0BC006A5F}" xr6:coauthVersionLast="47" xr6:coauthVersionMax="47" xr10:uidLastSave="{F6BD6FEC-62CD-449F-9EBB-6403A5E98B1F}"/>
  <workbookProtection workbookAlgorithmName="SHA-512" workbookHashValue="YAsOvr8qmymKS+1uG8dwI/QCbXi7k0dZRtpgP4fZSZbjm6grge3PkbCGd48rGZumxEIHh0ZYWbhibhBmbOaoZw==" workbookSaltValue="HjTk6MzgRtnsiIwXYOcoDg==" workbookSpinCount="100000" lockStructure="1"/>
  <bookViews>
    <workbookView xWindow="-28920" yWindow="3600" windowWidth="29040" windowHeight="15720" xr2:uid="{00000000-000D-0000-FFFF-FFFF00000000}"/>
  </bookViews>
  <sheets>
    <sheet name="Proposed SFY 2027 Budget" sheetId="1" r:id="rId1"/>
    <sheet name="Comments" sheetId="2" r:id="rId2"/>
    <sheet name="control" sheetId="3" state="hidden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8" i="1" l="1"/>
  <c r="D52" i="1"/>
  <c r="B172" i="3"/>
  <c r="C61" i="1"/>
  <c r="AB60" i="1"/>
  <c r="AA60" i="1"/>
  <c r="Z60" i="1"/>
  <c r="Y60" i="1"/>
  <c r="X60" i="1"/>
  <c r="W60" i="1"/>
  <c r="V60" i="1"/>
  <c r="U60" i="1"/>
  <c r="T60" i="1"/>
  <c r="S60" i="1"/>
  <c r="R60" i="1"/>
  <c r="Q60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C60" i="1"/>
  <c r="AB59" i="1"/>
  <c r="AA59" i="1"/>
  <c r="Z59" i="1"/>
  <c r="Y59" i="1"/>
  <c r="X59" i="1"/>
  <c r="W59" i="1"/>
  <c r="V59" i="1"/>
  <c r="U59" i="1"/>
  <c r="T59" i="1"/>
  <c r="S59" i="1"/>
  <c r="R59" i="1"/>
  <c r="Q59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C59" i="1"/>
  <c r="AB58" i="1"/>
  <c r="AA58" i="1"/>
  <c r="Z58" i="1"/>
  <c r="Y58" i="1"/>
  <c r="X58" i="1"/>
  <c r="W58" i="1"/>
  <c r="V58" i="1"/>
  <c r="U58" i="1"/>
  <c r="T58" i="1"/>
  <c r="S58" i="1"/>
  <c r="R58" i="1"/>
  <c r="Q58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AB57" i="1"/>
  <c r="AA57" i="1"/>
  <c r="Z57" i="1"/>
  <c r="Y57" i="1"/>
  <c r="X57" i="1"/>
  <c r="W57" i="1"/>
  <c r="V57" i="1"/>
  <c r="U57" i="1"/>
  <c r="T57" i="1"/>
  <c r="S57" i="1"/>
  <c r="R57" i="1"/>
  <c r="Q57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C57" i="1"/>
  <c r="AB56" i="1"/>
  <c r="AA56" i="1"/>
  <c r="Z56" i="1"/>
  <c r="Y56" i="1"/>
  <c r="X56" i="1"/>
  <c r="W56" i="1"/>
  <c r="V56" i="1"/>
  <c r="U56" i="1"/>
  <c r="T56" i="1"/>
  <c r="S56" i="1"/>
  <c r="R56" i="1"/>
  <c r="Q56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C56" i="1"/>
  <c r="AB55" i="1"/>
  <c r="AA55" i="1"/>
  <c r="AA61" i="1" s="1"/>
  <c r="Z55" i="1"/>
  <c r="Y55" i="1"/>
  <c r="X55" i="1"/>
  <c r="W55" i="1"/>
  <c r="V55" i="1"/>
  <c r="U55" i="1"/>
  <c r="T55" i="1"/>
  <c r="S55" i="1"/>
  <c r="S61" i="1" s="1"/>
  <c r="R55" i="1"/>
  <c r="Q55" i="1"/>
  <c r="P55" i="1"/>
  <c r="O55" i="1"/>
  <c r="N55" i="1"/>
  <c r="M55" i="1"/>
  <c r="L55" i="1"/>
  <c r="K55" i="1"/>
  <c r="K61" i="1" s="1"/>
  <c r="J55" i="1"/>
  <c r="I55" i="1"/>
  <c r="H55" i="1"/>
  <c r="G55" i="1"/>
  <c r="F55" i="1"/>
  <c r="E55" i="1"/>
  <c r="D55" i="1"/>
  <c r="C55" i="1"/>
  <c r="AC54" i="1"/>
  <c r="AB54" i="1"/>
  <c r="AB61" i="1" s="1"/>
  <c r="AA54" i="1"/>
  <c r="Z54" i="1"/>
  <c r="Z61" i="1" s="1"/>
  <c r="Y54" i="1"/>
  <c r="Y61" i="1" s="1"/>
  <c r="X54" i="1"/>
  <c r="X61" i="1" s="1"/>
  <c r="W54" i="1"/>
  <c r="W61" i="1" s="1"/>
  <c r="V54" i="1"/>
  <c r="V61" i="1" s="1"/>
  <c r="U54" i="1"/>
  <c r="U61" i="1" s="1"/>
  <c r="T54" i="1"/>
  <c r="T61" i="1" s="1"/>
  <c r="S54" i="1"/>
  <c r="R54" i="1"/>
  <c r="R61" i="1" s="1"/>
  <c r="Q54" i="1"/>
  <c r="Q61" i="1" s="1"/>
  <c r="P54" i="1"/>
  <c r="P61" i="1" s="1"/>
  <c r="O54" i="1"/>
  <c r="O61" i="1" s="1"/>
  <c r="N54" i="1"/>
  <c r="N61" i="1" s="1"/>
  <c r="M54" i="1"/>
  <c r="M61" i="1" s="1"/>
  <c r="L54" i="1"/>
  <c r="L61" i="1" s="1"/>
  <c r="K54" i="1"/>
  <c r="J54" i="1"/>
  <c r="J61" i="1" s="1"/>
  <c r="I54" i="1"/>
  <c r="I61" i="1" s="1"/>
  <c r="H54" i="1"/>
  <c r="H61" i="1" s="1"/>
  <c r="G54" i="1"/>
  <c r="G61" i="1" s="1"/>
  <c r="F54" i="1"/>
  <c r="F61" i="1" s="1"/>
  <c r="E54" i="1"/>
  <c r="E61" i="1" s="1"/>
  <c r="D54" i="1"/>
  <c r="D61" i="1" s="1"/>
  <c r="C54" i="1"/>
  <c r="X52" i="1"/>
  <c r="P52" i="1"/>
  <c r="H52" i="1"/>
  <c r="C52" i="1"/>
  <c r="AB51" i="1"/>
  <c r="AA51" i="1"/>
  <c r="Z51" i="1"/>
  <c r="Y51" i="1"/>
  <c r="X51" i="1"/>
  <c r="W51" i="1"/>
  <c r="V51" i="1"/>
  <c r="U51" i="1"/>
  <c r="T51" i="1"/>
  <c r="S51" i="1"/>
  <c r="R51" i="1"/>
  <c r="Q51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C51" i="1"/>
  <c r="AB50" i="1"/>
  <c r="AA50" i="1"/>
  <c r="Z50" i="1"/>
  <c r="Y50" i="1"/>
  <c r="X50" i="1"/>
  <c r="W50" i="1"/>
  <c r="V50" i="1"/>
  <c r="U50" i="1"/>
  <c r="T50" i="1"/>
  <c r="S50" i="1"/>
  <c r="R50" i="1"/>
  <c r="Q50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C50" i="1"/>
  <c r="AB49" i="1"/>
  <c r="AA49" i="1"/>
  <c r="Z49" i="1"/>
  <c r="Y49" i="1"/>
  <c r="X49" i="1"/>
  <c r="W49" i="1"/>
  <c r="V49" i="1"/>
  <c r="U49" i="1"/>
  <c r="T49" i="1"/>
  <c r="S49" i="1"/>
  <c r="R49" i="1"/>
  <c r="Q49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C49" i="1"/>
  <c r="AB48" i="1"/>
  <c r="AB52" i="1" s="1"/>
  <c r="AA48" i="1"/>
  <c r="AA52" i="1" s="1"/>
  <c r="Z48" i="1"/>
  <c r="Z52" i="1" s="1"/>
  <c r="Y48" i="1"/>
  <c r="Y52" i="1" s="1"/>
  <c r="X48" i="1"/>
  <c r="W48" i="1"/>
  <c r="W52" i="1" s="1"/>
  <c r="V48" i="1"/>
  <c r="V52" i="1" s="1"/>
  <c r="U48" i="1"/>
  <c r="U52" i="1" s="1"/>
  <c r="T48" i="1"/>
  <c r="T52" i="1" s="1"/>
  <c r="S48" i="1"/>
  <c r="S52" i="1" s="1"/>
  <c r="R48" i="1"/>
  <c r="R52" i="1" s="1"/>
  <c r="Q48" i="1"/>
  <c r="Q52" i="1" s="1"/>
  <c r="P48" i="1"/>
  <c r="O48" i="1"/>
  <c r="O52" i="1" s="1"/>
  <c r="N48" i="1"/>
  <c r="N52" i="1" s="1"/>
  <c r="M48" i="1"/>
  <c r="M52" i="1" s="1"/>
  <c r="L48" i="1"/>
  <c r="L52" i="1" s="1"/>
  <c r="K48" i="1"/>
  <c r="K52" i="1" s="1"/>
  <c r="J48" i="1"/>
  <c r="J52" i="1" s="1"/>
  <c r="I48" i="1"/>
  <c r="I52" i="1" s="1"/>
  <c r="H48" i="1"/>
  <c r="G48" i="1"/>
  <c r="G52" i="1" s="1"/>
  <c r="F48" i="1"/>
  <c r="F52" i="1" s="1"/>
  <c r="E48" i="1"/>
  <c r="E52" i="1" s="1"/>
  <c r="D48" i="1"/>
  <c r="C48" i="1"/>
  <c r="AB46" i="1"/>
  <c r="AA46" i="1"/>
  <c r="Z46" i="1"/>
  <c r="Y46" i="1"/>
  <c r="X46" i="1"/>
  <c r="W46" i="1"/>
  <c r="V46" i="1"/>
  <c r="U46" i="1"/>
  <c r="T46" i="1"/>
  <c r="S46" i="1"/>
  <c r="R46" i="1"/>
  <c r="Q46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AC46" i="1" s="1"/>
  <c r="C46" i="1"/>
  <c r="AC45" i="1"/>
  <c r="AC44" i="1"/>
  <c r="AC43" i="1"/>
  <c r="AC60" i="1" s="1"/>
  <c r="AC42" i="1"/>
  <c r="AC41" i="1"/>
  <c r="AC59" i="1" s="1"/>
  <c r="AC40" i="1"/>
  <c r="AC58" i="1" s="1"/>
  <c r="AC39" i="1"/>
  <c r="AC38" i="1"/>
  <c r="AC57" i="1" s="1"/>
  <c r="AC37" i="1"/>
  <c r="AC36" i="1"/>
  <c r="AC35" i="1"/>
  <c r="AC56" i="1" s="1"/>
  <c r="AC34" i="1"/>
  <c r="AC33" i="1"/>
  <c r="AC32" i="1"/>
  <c r="AC55" i="1" s="1"/>
  <c r="AC31" i="1"/>
  <c r="AB28" i="1"/>
  <c r="AA28" i="1"/>
  <c r="Z28" i="1"/>
  <c r="Y28" i="1"/>
  <c r="X28" i="1"/>
  <c r="W28" i="1"/>
  <c r="V28" i="1"/>
  <c r="U28" i="1"/>
  <c r="T28" i="1"/>
  <c r="S28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AC27" i="1"/>
  <c r="AC26" i="1"/>
  <c r="AC25" i="1"/>
  <c r="AC51" i="1" s="1"/>
  <c r="AC24" i="1"/>
  <c r="AC23" i="1"/>
  <c r="AC22" i="1"/>
  <c r="AC21" i="1"/>
  <c r="AC50" i="1" s="1"/>
  <c r="AC20" i="1"/>
  <c r="AC19" i="1"/>
  <c r="AC18" i="1"/>
  <c r="AC49" i="1" s="1"/>
  <c r="AC17" i="1"/>
  <c r="AC16" i="1"/>
  <c r="AC15" i="1"/>
  <c r="AC14" i="1"/>
  <c r="AC13" i="1"/>
  <c r="AC12" i="1"/>
  <c r="AC11" i="1"/>
  <c r="AB8" i="1"/>
  <c r="AA8" i="1"/>
  <c r="Z8" i="1"/>
  <c r="Y8" i="1"/>
  <c r="X8" i="1"/>
  <c r="W8" i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AC28" i="1" l="1"/>
  <c r="AC48" i="1"/>
  <c r="AC52" i="1" s="1"/>
  <c r="AC61" i="1"/>
</calcChain>
</file>

<file path=xl/sharedStrings.xml><?xml version="1.0" encoding="utf-8"?>
<sst xmlns="http://schemas.openxmlformats.org/spreadsheetml/2006/main" count="228" uniqueCount="211">
  <si>
    <t>Name of Municipality or Agency Acting as Coordinating Entity</t>
  </si>
  <si>
    <t>Name and Title of Preparer</t>
  </si>
  <si>
    <t>Municipality</t>
  </si>
  <si>
    <t>Harwinton</t>
  </si>
  <si>
    <t>Torrington</t>
  </si>
  <si>
    <t>MGP Apportionment Available</t>
  </si>
  <si>
    <t>Expenditure</t>
  </si>
  <si>
    <t>Description</t>
  </si>
  <si>
    <t>Category Total</t>
  </si>
  <si>
    <t>Vehicle Operations</t>
  </si>
  <si>
    <t>Salaries, Wages, &amp; Fringe Benefits</t>
  </si>
  <si>
    <t>Materials &amp; Supplies (i.e., Fuel, Tires)</t>
  </si>
  <si>
    <t>Insurance</t>
  </si>
  <si>
    <t>Contracted Transportation Services</t>
  </si>
  <si>
    <t>Other - please specify</t>
  </si>
  <si>
    <t>Vehicle Maintenance</t>
  </si>
  <si>
    <t>Contracted Maintenance Services</t>
  </si>
  <si>
    <t>Administration</t>
  </si>
  <si>
    <t>Utilities/Rent</t>
  </si>
  <si>
    <t>In-Kind</t>
  </si>
  <si>
    <t>Volunteer (i.e., driver, bookkeeper)</t>
  </si>
  <si>
    <t>Revenue</t>
  </si>
  <si>
    <t>Government (Local)</t>
  </si>
  <si>
    <t>Municipal</t>
  </si>
  <si>
    <t>Government (Federal)</t>
  </si>
  <si>
    <t>Federal (non-USDOT)</t>
  </si>
  <si>
    <t>Other Federal (non-USDOT) - please specify</t>
  </si>
  <si>
    <t>Government (State)</t>
  </si>
  <si>
    <t>State (non-CTDOT)</t>
  </si>
  <si>
    <t>Other State (non-CTDOT) - please specify</t>
  </si>
  <si>
    <t>Government (MGP)</t>
  </si>
  <si>
    <t>MGP Funds Applying For (Operations/Maintenance)</t>
  </si>
  <si>
    <t>MGP Funds Applying For (Administration)</t>
  </si>
  <si>
    <t>Cash</t>
  </si>
  <si>
    <t>Fares</t>
  </si>
  <si>
    <t>Donations</t>
  </si>
  <si>
    <r>
      <rPr>
        <sz val="11"/>
        <color theme="0"/>
        <rFont val="Calibri"/>
        <family val="2"/>
      </rPr>
      <t xml:space="preserve">🛈 </t>
    </r>
    <r>
      <rPr>
        <b/>
        <sz val="11"/>
        <color theme="0"/>
        <rFont val="Calibri"/>
        <family val="2"/>
      </rPr>
      <t>Information</t>
    </r>
  </si>
  <si>
    <t>Additional information regarding the State Matching Grant Program can be found at the following CTDOT link:</t>
  </si>
  <si>
    <t>State Matching Grant Program for Elderly and People with Disabilities (ct.gov)</t>
  </si>
  <si>
    <t>Use this space for any further comments regarding the submittal of your town budget(s) and budget allotment worksheet.</t>
  </si>
  <si>
    <t>Total</t>
  </si>
  <si>
    <t>Apportionment</t>
  </si>
  <si>
    <t>Andover</t>
  </si>
  <si>
    <t>Ansonia</t>
  </si>
  <si>
    <t>Ashford</t>
  </si>
  <si>
    <t>Avon</t>
  </si>
  <si>
    <t>Barkhamsted</t>
  </si>
  <si>
    <t>Beacon Falls</t>
  </si>
  <si>
    <t>Berlin</t>
  </si>
  <si>
    <t>Bethany</t>
  </si>
  <si>
    <t>Bethel</t>
  </si>
  <si>
    <t>Bethlehem</t>
  </si>
  <si>
    <t>Bloomfield</t>
  </si>
  <si>
    <t>Bolton</t>
  </si>
  <si>
    <t>Bozrah</t>
  </si>
  <si>
    <t>Branford</t>
  </si>
  <si>
    <t>Bridgeport</t>
  </si>
  <si>
    <t>Bridgewater</t>
  </si>
  <si>
    <t>Bristol</t>
  </si>
  <si>
    <t>Brookfield</t>
  </si>
  <si>
    <t>Brooklyn</t>
  </si>
  <si>
    <t>Burlington</t>
  </si>
  <si>
    <t>Canaan</t>
  </si>
  <si>
    <t>Canterbury</t>
  </si>
  <si>
    <t>Canton</t>
  </si>
  <si>
    <t>Chaplin</t>
  </si>
  <si>
    <t>Cheshire</t>
  </si>
  <si>
    <t>Chester</t>
  </si>
  <si>
    <t>Clinton</t>
  </si>
  <si>
    <t>Colchester</t>
  </si>
  <si>
    <t>Colebrook</t>
  </si>
  <si>
    <t>Columbia</t>
  </si>
  <si>
    <t>Cornwall</t>
  </si>
  <si>
    <t>Coventry</t>
  </si>
  <si>
    <t>Cromwell</t>
  </si>
  <si>
    <t>Danbury</t>
  </si>
  <si>
    <t>Darien</t>
  </si>
  <si>
    <t>Deep River</t>
  </si>
  <si>
    <t>Derby</t>
  </si>
  <si>
    <t>Durham</t>
  </si>
  <si>
    <t>East Granby</t>
  </si>
  <si>
    <t>East Haddam</t>
  </si>
  <si>
    <t>East Hampton</t>
  </si>
  <si>
    <t>East Hartford</t>
  </si>
  <si>
    <t>East Haven</t>
  </si>
  <si>
    <t>East Lyme</t>
  </si>
  <si>
    <t>East Windsor</t>
  </si>
  <si>
    <t>Eastford</t>
  </si>
  <si>
    <t>Easton</t>
  </si>
  <si>
    <t>Ellington</t>
  </si>
  <si>
    <t>Enfield</t>
  </si>
  <si>
    <t>Essex</t>
  </si>
  <si>
    <t>Fairfield</t>
  </si>
  <si>
    <t>Farmington</t>
  </si>
  <si>
    <t>Franklin</t>
  </si>
  <si>
    <t>Glastonbury</t>
  </si>
  <si>
    <t>Goshen</t>
  </si>
  <si>
    <t>Granby</t>
  </si>
  <si>
    <t>Greenwich</t>
  </si>
  <si>
    <t>Griswold</t>
  </si>
  <si>
    <t>Groton</t>
  </si>
  <si>
    <t>Guilford</t>
  </si>
  <si>
    <t>Haddam</t>
  </si>
  <si>
    <t>Hamden</t>
  </si>
  <si>
    <t>Hampton</t>
  </si>
  <si>
    <t>Hartford</t>
  </si>
  <si>
    <t>Hartland</t>
  </si>
  <si>
    <t>Hebron</t>
  </si>
  <si>
    <t>Kent</t>
  </si>
  <si>
    <t>Killingly</t>
  </si>
  <si>
    <t>Killingworth</t>
  </si>
  <si>
    <t>Lebanon</t>
  </si>
  <si>
    <t>Ledyard</t>
  </si>
  <si>
    <t>Lisbon</t>
  </si>
  <si>
    <t>Litchfield</t>
  </si>
  <si>
    <t>Lyme</t>
  </si>
  <si>
    <t>Madison</t>
  </si>
  <si>
    <t>Manchester</t>
  </si>
  <si>
    <t>Mansfield</t>
  </si>
  <si>
    <t>Marlborough</t>
  </si>
  <si>
    <t>Meriden</t>
  </si>
  <si>
    <t>Middlebury</t>
  </si>
  <si>
    <t>Middlefield</t>
  </si>
  <si>
    <t>Middletown</t>
  </si>
  <si>
    <t>Milford</t>
  </si>
  <si>
    <t>Monroe</t>
  </si>
  <si>
    <t>Montville</t>
  </si>
  <si>
    <t>Morris</t>
  </si>
  <si>
    <t>Naugatuck</t>
  </si>
  <si>
    <t>New Britain</t>
  </si>
  <si>
    <t>New Canaan</t>
  </si>
  <si>
    <t>New Fairfield</t>
  </si>
  <si>
    <t>New Hartford</t>
  </si>
  <si>
    <t>New Haven</t>
  </si>
  <si>
    <t>New London</t>
  </si>
  <si>
    <t>New Milford</t>
  </si>
  <si>
    <t>Newington</t>
  </si>
  <si>
    <t>Newtown</t>
  </si>
  <si>
    <t>Norfolk</t>
  </si>
  <si>
    <t>North Branford</t>
  </si>
  <si>
    <t>North Canaan</t>
  </si>
  <si>
    <t>North Haven</t>
  </si>
  <si>
    <t>North Stonington</t>
  </si>
  <si>
    <t>Norwalk</t>
  </si>
  <si>
    <t>Norwich</t>
  </si>
  <si>
    <t>Old Lyme</t>
  </si>
  <si>
    <t>Old Saybrook</t>
  </si>
  <si>
    <t>Orange</t>
  </si>
  <si>
    <t>Oxford</t>
  </si>
  <si>
    <t>Plainfield</t>
  </si>
  <si>
    <t>Plainville</t>
  </si>
  <si>
    <t>Plymouth</t>
  </si>
  <si>
    <t>Pomfret</t>
  </si>
  <si>
    <t>Portland</t>
  </si>
  <si>
    <t>Preston</t>
  </si>
  <si>
    <t>Prospect</t>
  </si>
  <si>
    <t>Putnam</t>
  </si>
  <si>
    <t>Redding</t>
  </si>
  <si>
    <t>Ridgefield</t>
  </si>
  <si>
    <t>Rocky Hill</t>
  </si>
  <si>
    <t>Roxbury</t>
  </si>
  <si>
    <t>Salem</t>
  </si>
  <si>
    <t>Salisbury</t>
  </si>
  <si>
    <t>Scotland</t>
  </si>
  <si>
    <t>Seymour</t>
  </si>
  <si>
    <t>Sharon</t>
  </si>
  <si>
    <t>Shelton</t>
  </si>
  <si>
    <t>Sherman</t>
  </si>
  <si>
    <t>Simsbury</t>
  </si>
  <si>
    <t>Somers</t>
  </si>
  <si>
    <t>South Windsor</t>
  </si>
  <si>
    <t>Southbury</t>
  </si>
  <si>
    <t>Southington</t>
  </si>
  <si>
    <t>Sprague</t>
  </si>
  <si>
    <t>Stafford</t>
  </si>
  <si>
    <t>Stamford</t>
  </si>
  <si>
    <t>Sterling</t>
  </si>
  <si>
    <t>Stonington</t>
  </si>
  <si>
    <t>Stratford</t>
  </si>
  <si>
    <t>Suffield</t>
  </si>
  <si>
    <t>Thomaston</t>
  </si>
  <si>
    <t>Thompson</t>
  </si>
  <si>
    <t>Tolland</t>
  </si>
  <si>
    <t>Trumbull</t>
  </si>
  <si>
    <t>Union</t>
  </si>
  <si>
    <t>Vernon</t>
  </si>
  <si>
    <t>Voluntown</t>
  </si>
  <si>
    <t>Wallingford</t>
  </si>
  <si>
    <t>Warren</t>
  </si>
  <si>
    <t>Washington</t>
  </si>
  <si>
    <t>Waterbury</t>
  </si>
  <si>
    <t>Waterford</t>
  </si>
  <si>
    <t>Watertown</t>
  </si>
  <si>
    <t>West Hartford</t>
  </si>
  <si>
    <t>West Haven</t>
  </si>
  <si>
    <t>Westbrook</t>
  </si>
  <si>
    <t>Weston</t>
  </si>
  <si>
    <t>Westport</t>
  </si>
  <si>
    <t>Wethersfield</t>
  </si>
  <si>
    <t>Willington</t>
  </si>
  <si>
    <t>Wilton</t>
  </si>
  <si>
    <t>Winchester</t>
  </si>
  <si>
    <t>Windham</t>
  </si>
  <si>
    <t>Windsor</t>
  </si>
  <si>
    <t>Windsor Locks</t>
  </si>
  <si>
    <t>Wolcott</t>
  </si>
  <si>
    <t>Woodbridge</t>
  </si>
  <si>
    <t>Woodbury</t>
  </si>
  <si>
    <t>Woodstock</t>
  </si>
  <si>
    <t>Proposed SFY 2027 Budget - Attachment 3a</t>
  </si>
  <si>
    <t>MGP Funds Unspent (projected as of June 30, 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</si>
</sst>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44" formatCode="_(&quot;$&quot;* #,##0.00_);_(&quot;$&quot;* \(#,##0.00\);_(&quot;$&quot;* &quot;-&quot;??_);_(@_)"/>
  </numFmts>
  <fonts count="13" x14ac:knownFonts="1">
    <font>
      <sz val="11"/>
      <color theme="1"/>
      <name val="Calibri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  <font>
      <b/>
      <u/>
      <sz val="11"/>
      <color theme="1"/>
      <name val="Calibri"/>
      <family val="2"/>
    </font>
    <font>
      <u/>
      <sz val="11"/>
      <color theme="1"/>
      <name val="Calibri"/>
      <family val="2"/>
    </font>
    <font>
      <i/>
      <sz val="11"/>
      <color theme="1"/>
      <name val="Calibri"/>
      <family val="2"/>
    </font>
    <font>
      <b/>
      <i/>
      <sz val="11"/>
      <color theme="1"/>
      <name val="Calibri"/>
      <family val="2"/>
    </font>
    <font>
      <sz val="11"/>
      <color theme="0"/>
      <name val="Calibri"/>
      <family val="2"/>
    </font>
    <font>
      <b/>
      <i/>
      <sz val="11"/>
      <color theme="0"/>
      <name val="Calibri"/>
      <family val="2"/>
    </font>
    <font>
      <u/>
      <sz val="11"/>
      <color theme="10"/>
      <name val="Calibri"/>
      <family val="2"/>
    </font>
    <font>
      <sz val="11"/>
      <color rgb="FF000000"/>
      <name val="Calibri"/>
      <family val="2"/>
    </font>
    <font>
      <b/>
      <sz val="11"/>
      <color theme="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BDD6EE"/>
        <bgColor rgb="FFBDD6EE"/>
      </patternFill>
    </fill>
    <fill>
      <patternFill patternType="solid">
        <fgColor rgb="FFC5E0B3"/>
        <bgColor rgb="FFC5E0B3"/>
      </patternFill>
    </fill>
    <fill>
      <patternFill patternType="solid">
        <fgColor theme="8"/>
        <bgColor theme="8"/>
      </patternFill>
    </fill>
    <fill>
      <patternFill patternType="solid">
        <fgColor rgb="FFFFFF00"/>
        <bgColor rgb="FFFFFF00"/>
      </patternFill>
    </fill>
  </fills>
  <borders count="2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hair">
        <color rgb="FF000000"/>
      </left>
      <right style="hair">
        <color rgb="FF000000"/>
      </right>
      <top/>
      <bottom/>
      <diagonal/>
    </border>
    <border>
      <left/>
      <right style="hair">
        <color rgb="FF000000"/>
      </right>
      <top/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thin">
        <color rgb="FF000000"/>
      </left>
      <right/>
      <top/>
      <bottom/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dotted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78">
    <xf numFmtId="0" fontId="0" fillId="0" borderId="0" xfId="0" applyFont="1" applyAlignment="1"/>
    <xf numFmtId="0" fontId="1" fillId="0" borderId="0" xfId="0" applyFont="1"/>
    <xf numFmtId="0" fontId="1" fillId="0" borderId="1" xfId="0" applyFont="1" applyBorder="1"/>
    <xf numFmtId="0" fontId="2" fillId="0" borderId="0" xfId="0" applyFont="1"/>
    <xf numFmtId="0" fontId="1" fillId="0" borderId="2" xfId="0" applyFont="1" applyBorder="1" applyAlignment="1">
      <alignment horizontal="right"/>
    </xf>
    <xf numFmtId="44" fontId="2" fillId="0" borderId="4" xfId="0" applyNumberFormat="1" applyFont="1" applyBorder="1"/>
    <xf numFmtId="44" fontId="2" fillId="0" borderId="5" xfId="0" applyNumberFormat="1" applyFont="1" applyBorder="1"/>
    <xf numFmtId="0" fontId="1" fillId="0" borderId="0" xfId="0" applyFont="1" applyAlignment="1">
      <alignment horizontal="right"/>
    </xf>
    <xf numFmtId="44" fontId="2" fillId="0" borderId="6" xfId="0" applyNumberFormat="1" applyFont="1" applyBorder="1"/>
    <xf numFmtId="0" fontId="2" fillId="0" borderId="7" xfId="0" applyFont="1" applyBorder="1"/>
    <xf numFmtId="0" fontId="2" fillId="0" borderId="6" xfId="0" applyFont="1" applyBorder="1"/>
    <xf numFmtId="44" fontId="2" fillId="0" borderId="8" xfId="0" applyNumberFormat="1" applyFont="1" applyBorder="1"/>
    <xf numFmtId="44" fontId="2" fillId="0" borderId="7" xfId="0" applyNumberFormat="1" applyFont="1" applyBorder="1"/>
    <xf numFmtId="44" fontId="2" fillId="0" borderId="12" xfId="0" applyNumberFormat="1" applyFont="1" applyBorder="1"/>
    <xf numFmtId="44" fontId="2" fillId="0" borderId="13" xfId="0" applyNumberFormat="1" applyFont="1" applyBorder="1"/>
    <xf numFmtId="44" fontId="2" fillId="0" borderId="0" xfId="0" applyNumberFormat="1" applyFont="1"/>
    <xf numFmtId="44" fontId="2" fillId="0" borderId="14" xfId="0" applyNumberFormat="1" applyFont="1" applyBorder="1"/>
    <xf numFmtId="44" fontId="2" fillId="0" borderId="15" xfId="0" applyNumberFormat="1" applyFont="1" applyBorder="1"/>
    <xf numFmtId="0" fontId="2" fillId="0" borderId="16" xfId="0" applyFont="1" applyBorder="1"/>
    <xf numFmtId="0" fontId="2" fillId="0" borderId="2" xfId="0" applyFont="1" applyBorder="1" applyAlignment="1">
      <alignment horizontal="center"/>
    </xf>
    <xf numFmtId="44" fontId="2" fillId="0" borderId="18" xfId="0" applyNumberFormat="1" applyFont="1" applyBorder="1"/>
    <xf numFmtId="0" fontId="2" fillId="4" borderId="20" xfId="0" applyFont="1" applyFill="1" applyBorder="1" applyAlignment="1">
      <alignment horizontal="center"/>
    </xf>
    <xf numFmtId="44" fontId="2" fillId="4" borderId="9" xfId="0" applyNumberFormat="1" applyFont="1" applyFill="1" applyBorder="1"/>
    <xf numFmtId="0" fontId="2" fillId="4" borderId="10" xfId="0" applyFont="1" applyFill="1" applyBorder="1" applyAlignment="1">
      <alignment horizontal="center"/>
    </xf>
    <xf numFmtId="0" fontId="7" fillId="0" borderId="0" xfId="0" applyFont="1" applyAlignment="1">
      <alignment horizontal="right"/>
    </xf>
    <xf numFmtId="0" fontId="7" fillId="4" borderId="9" xfId="0" applyFont="1" applyFill="1" applyBorder="1" applyAlignment="1">
      <alignment horizontal="right"/>
    </xf>
    <xf numFmtId="0" fontId="8" fillId="5" borderId="21" xfId="0" applyFont="1" applyFill="1" applyBorder="1" applyAlignment="1">
      <alignment vertical="center"/>
    </xf>
    <xf numFmtId="0" fontId="9" fillId="5" borderId="22" xfId="0" applyFont="1" applyFill="1" applyBorder="1" applyAlignment="1">
      <alignment horizontal="right"/>
    </xf>
    <xf numFmtId="0" fontId="10" fillId="0" borderId="23" xfId="0" applyFont="1" applyBorder="1"/>
    <xf numFmtId="0" fontId="2" fillId="0" borderId="5" xfId="0" applyFont="1" applyBorder="1"/>
    <xf numFmtId="0" fontId="1" fillId="0" borderId="0" xfId="0" applyFont="1" applyAlignment="1">
      <alignment horizontal="right" vertical="center"/>
    </xf>
    <xf numFmtId="0" fontId="1" fillId="0" borderId="26" xfId="0" applyFont="1" applyBorder="1" applyAlignment="1">
      <alignment vertical="center"/>
    </xf>
    <xf numFmtId="0" fontId="1" fillId="0" borderId="26" xfId="0" applyFont="1" applyBorder="1" applyAlignment="1">
      <alignment horizontal="right" vertical="center"/>
    </xf>
    <xf numFmtId="0" fontId="2" fillId="0" borderId="0" xfId="0" applyFont="1" applyAlignment="1">
      <alignment vertical="center"/>
    </xf>
    <xf numFmtId="6" fontId="11" fillId="6" borderId="27" xfId="0" applyNumberFormat="1" applyFont="1" applyFill="1" applyBorder="1" applyAlignment="1">
      <alignment horizontal="right" vertical="center"/>
    </xf>
    <xf numFmtId="0" fontId="2" fillId="0" borderId="26" xfId="0" applyFont="1" applyBorder="1" applyAlignment="1">
      <alignment vertical="center"/>
    </xf>
    <xf numFmtId="6" fontId="11" fillId="6" borderId="28" xfId="0" applyNumberFormat="1" applyFont="1" applyFill="1" applyBorder="1" applyAlignment="1">
      <alignment horizontal="right" vertical="center"/>
    </xf>
    <xf numFmtId="6" fontId="2" fillId="0" borderId="0" xfId="0" applyNumberFormat="1" applyFont="1" applyAlignment="1">
      <alignment horizontal="right" vertical="center"/>
    </xf>
    <xf numFmtId="0" fontId="2" fillId="2" borderId="10" xfId="0" applyFont="1" applyFill="1" applyBorder="1" applyAlignment="1" applyProtection="1">
      <alignment horizontal="center"/>
      <protection locked="0"/>
    </xf>
    <xf numFmtId="0" fontId="2" fillId="2" borderId="11" xfId="0" applyFont="1" applyFill="1" applyBorder="1" applyAlignment="1" applyProtection="1">
      <alignment horizontal="center"/>
      <protection locked="0"/>
    </xf>
    <xf numFmtId="44" fontId="2" fillId="2" borderId="9" xfId="0" applyNumberFormat="1" applyFont="1" applyFill="1" applyBorder="1" applyProtection="1">
      <protection locked="0"/>
    </xf>
    <xf numFmtId="44" fontId="5" fillId="2" borderId="9" xfId="0" applyNumberFormat="1" applyFont="1" applyFill="1" applyBorder="1" applyProtection="1">
      <protection locked="0"/>
    </xf>
    <xf numFmtId="44" fontId="2" fillId="2" borderId="17" xfId="0" applyNumberFormat="1" applyFont="1" applyFill="1" applyBorder="1" applyProtection="1">
      <protection locked="0"/>
    </xf>
    <xf numFmtId="44" fontId="2" fillId="2" borderId="19" xfId="0" applyNumberFormat="1" applyFont="1" applyFill="1" applyBorder="1" applyProtection="1">
      <protection locked="0"/>
    </xf>
    <xf numFmtId="44" fontId="2" fillId="4" borderId="9" xfId="0" applyNumberFormat="1" applyFont="1" applyFill="1" applyBorder="1" applyProtection="1">
      <protection locked="0"/>
    </xf>
    <xf numFmtId="0" fontId="2" fillId="3" borderId="3" xfId="0" applyFont="1" applyFill="1" applyBorder="1" applyAlignment="1" applyProtection="1">
      <alignment horizontal="center"/>
      <protection locked="0"/>
    </xf>
    <xf numFmtId="0" fontId="2" fillId="0" borderId="3" xfId="0" applyFont="1" applyBorder="1"/>
    <xf numFmtId="0" fontId="2" fillId="3" borderId="24" xfId="0" applyFont="1" applyFill="1" applyBorder="1" applyAlignment="1" applyProtection="1">
      <alignment horizontal="center"/>
      <protection locked="0"/>
    </xf>
    <xf numFmtId="0" fontId="1" fillId="0" borderId="11" xfId="0" applyFont="1" applyBorder="1" applyAlignment="1">
      <alignment horizontal="right"/>
    </xf>
    <xf numFmtId="0" fontId="4" fillId="0" borderId="2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2" fillId="0" borderId="20" xfId="0" applyFont="1" applyBorder="1" applyAlignment="1">
      <alignment horizontal="center"/>
    </xf>
    <xf numFmtId="44" fontId="2" fillId="2" borderId="13" xfId="0" applyNumberFormat="1" applyFont="1" applyFill="1" applyBorder="1" applyProtection="1">
      <protection locked="0"/>
    </xf>
    <xf numFmtId="0" fontId="2" fillId="0" borderId="10" xfId="0" applyFont="1" applyBorder="1" applyAlignment="1">
      <alignment horizontal="center"/>
    </xf>
    <xf numFmtId="44" fontId="2" fillId="2" borderId="14" xfId="0" applyNumberFormat="1" applyFont="1" applyFill="1" applyBorder="1" applyProtection="1">
      <protection locked="0"/>
    </xf>
    <xf numFmtId="44" fontId="5" fillId="0" borderId="0" xfId="0" applyNumberFormat="1" applyFont="1"/>
    <xf numFmtId="0" fontId="2" fillId="0" borderId="21" xfId="0" applyFont="1" applyBorder="1"/>
    <xf numFmtId="0" fontId="6" fillId="0" borderId="22" xfId="0" applyFont="1" applyBorder="1" applyAlignment="1">
      <alignment horizontal="right"/>
    </xf>
    <xf numFmtId="44" fontId="2" fillId="2" borderId="18" xfId="0" applyNumberFormat="1" applyFont="1" applyFill="1" applyBorder="1" applyProtection="1">
      <protection locked="0"/>
    </xf>
    <xf numFmtId="0" fontId="2" fillId="0" borderId="11" xfId="0" applyFont="1" applyBorder="1" applyAlignment="1">
      <alignment horizontal="center"/>
    </xf>
    <xf numFmtId="0" fontId="2" fillId="0" borderId="20" xfId="0" applyFont="1" applyBorder="1" applyAlignment="1">
      <alignment horizontal="center" vertical="center"/>
    </xf>
    <xf numFmtId="0" fontId="3" fillId="0" borderId="10" xfId="0" applyFont="1" applyBorder="1" applyAlignment="1"/>
    <xf numFmtId="0" fontId="3" fillId="0" borderId="11" xfId="0" applyFont="1" applyBorder="1" applyAlignment="1"/>
    <xf numFmtId="0" fontId="2" fillId="0" borderId="1" xfId="0" applyFont="1" applyBorder="1" applyAlignment="1">
      <alignment horizontal="left" vertical="top" wrapText="1"/>
    </xf>
    <xf numFmtId="0" fontId="3" fillId="0" borderId="3" xfId="0" applyFont="1" applyBorder="1" applyAlignment="1"/>
    <xf numFmtId="0" fontId="2" fillId="2" borderId="23" xfId="0" applyFont="1" applyFill="1" applyBorder="1" applyAlignment="1" applyProtection="1">
      <alignment horizontal="left" wrapText="1"/>
      <protection locked="0"/>
    </xf>
    <xf numFmtId="0" fontId="3" fillId="0" borderId="5" xfId="0" applyFont="1" applyBorder="1" applyAlignment="1" applyProtection="1">
      <protection locked="0"/>
    </xf>
    <xf numFmtId="0" fontId="1" fillId="0" borderId="1" xfId="0" applyFont="1" applyBorder="1" applyAlignment="1">
      <alignment horizontal="left" vertical="top"/>
    </xf>
    <xf numFmtId="0" fontId="3" fillId="0" borderId="24" xfId="0" applyFont="1" applyBorder="1" applyAlignment="1"/>
    <xf numFmtId="0" fontId="2" fillId="2" borderId="1" xfId="0" applyFont="1" applyFill="1" applyBorder="1" applyAlignment="1" applyProtection="1">
      <alignment horizontal="left" vertical="top" wrapText="1"/>
      <protection locked="0"/>
    </xf>
    <xf numFmtId="0" fontId="3" fillId="0" borderId="24" xfId="0" applyFont="1" applyBorder="1" applyAlignment="1" applyProtection="1">
      <protection locked="0"/>
    </xf>
    <xf numFmtId="0" fontId="3" fillId="0" borderId="3" xfId="0" applyFont="1" applyBorder="1" applyAlignment="1" applyProtection="1">
      <protection locked="0"/>
    </xf>
    <xf numFmtId="0" fontId="3" fillId="0" borderId="15" xfId="0" applyFont="1" applyBorder="1" applyAlignment="1" applyProtection="1">
      <protection locked="0"/>
    </xf>
    <xf numFmtId="0" fontId="0" fillId="0" borderId="0" xfId="0" applyFont="1" applyAlignment="1" applyProtection="1">
      <protection locked="0"/>
    </xf>
    <xf numFmtId="0" fontId="3" fillId="0" borderId="25" xfId="0" applyFont="1" applyBorder="1" applyAlignment="1" applyProtection="1">
      <protection locked="0"/>
    </xf>
    <xf numFmtId="0" fontId="3" fillId="0" borderId="23" xfId="0" applyFont="1" applyBorder="1" applyAlignment="1" applyProtection="1">
      <protection locked="0"/>
    </xf>
    <xf numFmtId="0" fontId="3" fillId="0" borderId="4" xfId="0" applyFont="1" applyBorder="1" applyAlignment="1" applyProtection="1">
      <protection locked="0"/>
    </xf>
  </cellXfs>
  <cellStyles count="1">
    <cellStyle name="Normal" xfId="0" builtinId="0"/>
  </cellStyles>
  <dxfs count="3">
    <dxf>
      <font>
        <color rgb="FF9C0006"/>
      </font>
      <fill>
        <patternFill patternType="solid">
          <fgColor rgb="FFFFCCCC"/>
          <bgColor rgb="FFFFCCC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33CC33"/>
          <bgColor rgb="FF33CC3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portal.ct.gov/DOT/Publictrans/Bureau-of-Public-Transportation/State-Matching-Grant-Program-for-Elderly-and-People-with-Disabilitie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000"/>
  <sheetViews>
    <sheetView tabSelected="1" workbookViewId="0">
      <pane xSplit="3" ySplit="8" topLeftCell="D9" activePane="bottomRight" state="frozen"/>
      <selection pane="topRight" activeCell="D1" sqref="D1"/>
      <selection pane="bottomLeft" activeCell="A9" sqref="A9"/>
      <selection pane="bottomRight" activeCell="C59" sqref="C59"/>
    </sheetView>
  </sheetViews>
  <sheetFormatPr defaultColWidth="14.44140625" defaultRowHeight="15" customHeight="1" x14ac:dyDescent="0.3"/>
  <cols>
    <col min="1" max="1" width="6.6640625" customWidth="1"/>
    <col min="2" max="2" width="18.88671875" customWidth="1"/>
    <col min="3" max="3" width="50.33203125" customWidth="1"/>
    <col min="4" max="28" width="14.6640625" customWidth="1"/>
    <col min="29" max="29" width="14.109375" customWidth="1"/>
  </cols>
  <sheetData>
    <row r="1" spans="2:29" ht="14.25" customHeight="1" x14ac:dyDescent="0.3">
      <c r="B1" s="1" t="s">
        <v>209</v>
      </c>
    </row>
    <row r="2" spans="2:29" ht="13.5" customHeight="1" x14ac:dyDescent="0.3">
      <c r="B2" s="2" t="s">
        <v>0</v>
      </c>
      <c r="C2" s="46"/>
    </row>
    <row r="3" spans="2:29" ht="13.5" customHeight="1" x14ac:dyDescent="0.3">
      <c r="B3" s="66"/>
      <c r="C3" s="67"/>
    </row>
    <row r="4" spans="2:29" ht="13.5" customHeight="1" x14ac:dyDescent="0.3">
      <c r="B4" s="2" t="s">
        <v>1</v>
      </c>
      <c r="C4" s="46"/>
      <c r="D4" s="3"/>
    </row>
    <row r="5" spans="2:29" ht="13.5" customHeight="1" x14ac:dyDescent="0.3">
      <c r="B5" s="66"/>
      <c r="C5" s="67"/>
    </row>
    <row r="6" spans="2:29" ht="13.5" customHeight="1" x14ac:dyDescent="0.3"/>
    <row r="7" spans="2:29" ht="14.25" customHeight="1" x14ac:dyDescent="0.3">
      <c r="B7" s="3"/>
      <c r="C7" s="4" t="s">
        <v>2</v>
      </c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  <c r="Z7" s="47"/>
      <c r="AA7" s="47"/>
      <c r="AB7" s="45"/>
    </row>
    <row r="8" spans="2:29" ht="14.25" customHeight="1" x14ac:dyDescent="0.3">
      <c r="B8" s="3"/>
      <c r="C8" s="48" t="s">
        <v>5</v>
      </c>
      <c r="D8" s="5" t="str">
        <f>IFERROR(VLOOKUP(D7,control!$A$3:$B$171,2, FALSE),"")</f>
        <v/>
      </c>
      <c r="E8" s="5" t="str">
        <f>IFERROR(VLOOKUP(E7,control!$A$3:$B$171,2, FALSE),"")</f>
        <v/>
      </c>
      <c r="F8" s="5" t="str">
        <f>IFERROR(VLOOKUP(F7,control!$A$3:$B$171,2, FALSE),"")</f>
        <v/>
      </c>
      <c r="G8" s="5" t="str">
        <f>IFERROR(VLOOKUP(G7,control!$A$3:$B$171,2, FALSE),"")</f>
        <v/>
      </c>
      <c r="H8" s="5" t="str">
        <f>IFERROR(VLOOKUP(H7,control!$A$3:$B$171,2, FALSE),"")</f>
        <v/>
      </c>
      <c r="I8" s="5" t="str">
        <f>IFERROR(VLOOKUP(I7,control!$A$3:$B$171,2, FALSE),"")</f>
        <v/>
      </c>
      <c r="J8" s="5" t="str">
        <f>IFERROR(VLOOKUP(J7,control!$A$3:$B$171,2, FALSE),"")</f>
        <v/>
      </c>
      <c r="K8" s="5" t="str">
        <f>IFERROR(VLOOKUP(K7,control!$A$3:$B$171,2, FALSE),"")</f>
        <v/>
      </c>
      <c r="L8" s="5" t="str">
        <f>IFERROR(VLOOKUP(L7,control!$A$3:$B$171,2, FALSE),"")</f>
        <v/>
      </c>
      <c r="M8" s="5" t="str">
        <f>IFERROR(VLOOKUP(M7,control!$A$3:$B$171,2, FALSE),"")</f>
        <v/>
      </c>
      <c r="N8" s="5" t="str">
        <f>IFERROR(VLOOKUP(N7,control!$A$3:$B$171,2, FALSE),"")</f>
        <v/>
      </c>
      <c r="O8" s="5" t="str">
        <f>IFERROR(VLOOKUP(O7,control!$A$3:$B$171,2, FALSE),"")</f>
        <v/>
      </c>
      <c r="P8" s="5" t="str">
        <f>IFERROR(VLOOKUP(P7,control!$A$3:$B$171,2, FALSE),"")</f>
        <v/>
      </c>
      <c r="Q8" s="5" t="str">
        <f>IFERROR(VLOOKUP(Q7,control!$A$3:$B$171,2, FALSE),"")</f>
        <v/>
      </c>
      <c r="R8" s="5" t="str">
        <f>IFERROR(VLOOKUP(R7,control!$A$3:$B$171,2, FALSE),"")</f>
        <v/>
      </c>
      <c r="S8" s="5" t="str">
        <f>IFERROR(VLOOKUP(S7,control!$A$3:$B$171,2, FALSE),"")</f>
        <v/>
      </c>
      <c r="T8" s="5" t="str">
        <f>IFERROR(VLOOKUP(T7,control!$A$3:$B$171,2, FALSE),"")</f>
        <v/>
      </c>
      <c r="U8" s="5" t="str">
        <f>IFERROR(VLOOKUP(U7,control!$A$3:$B$171,2, FALSE),"")</f>
        <v/>
      </c>
      <c r="V8" s="5" t="str">
        <f>IFERROR(VLOOKUP(V7,control!$A$3:$B$171,2, FALSE),"")</f>
        <v/>
      </c>
      <c r="W8" s="5" t="str">
        <f>IFERROR(VLOOKUP(W7,control!$A$3:$B$171,2, FALSE),"")</f>
        <v/>
      </c>
      <c r="X8" s="5" t="str">
        <f>IFERROR(VLOOKUP(X7,control!$A$3:$B$171,2, FALSE),"")</f>
        <v/>
      </c>
      <c r="Y8" s="5" t="str">
        <f>IFERROR(VLOOKUP(Y7,control!$A$3:$B$171,2, FALSE),"")</f>
        <v/>
      </c>
      <c r="Z8" s="5" t="str">
        <f>IFERROR(VLOOKUP(Z7,control!$A$3:$B$171,2, FALSE),"")</f>
        <v/>
      </c>
      <c r="AA8" s="5" t="str">
        <f>IFERROR(VLOOKUP(AA7,control!$A$3:$B$171,2, FALSE),"")</f>
        <v/>
      </c>
      <c r="AB8" s="6" t="str">
        <f>IFERROR(VLOOKUP(AB7,control!$A$3:$B$171,2, FALSE),"")</f>
        <v/>
      </c>
    </row>
    <row r="9" spans="2:29" ht="14.25" customHeight="1" x14ac:dyDescent="0.3">
      <c r="C9" s="7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</row>
    <row r="10" spans="2:29" ht="14.25" customHeight="1" x14ac:dyDescent="0.3">
      <c r="B10" s="49" t="s">
        <v>6</v>
      </c>
      <c r="C10" s="50" t="s">
        <v>7</v>
      </c>
      <c r="D10" s="9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51" t="s">
        <v>8</v>
      </c>
    </row>
    <row r="11" spans="2:29" ht="14.25" customHeight="1" x14ac:dyDescent="0.3">
      <c r="B11" s="61" t="s">
        <v>9</v>
      </c>
      <c r="C11" s="52" t="s">
        <v>10</v>
      </c>
      <c r="D11" s="53">
        <v>0</v>
      </c>
      <c r="E11" s="53">
        <v>0</v>
      </c>
      <c r="F11" s="53">
        <v>0</v>
      </c>
      <c r="G11" s="53">
        <v>0</v>
      </c>
      <c r="H11" s="53">
        <v>0</v>
      </c>
      <c r="I11" s="53">
        <v>0</v>
      </c>
      <c r="J11" s="53">
        <v>0</v>
      </c>
      <c r="K11" s="53">
        <v>0</v>
      </c>
      <c r="L11" s="53">
        <v>0</v>
      </c>
      <c r="M11" s="53">
        <v>0</v>
      </c>
      <c r="N11" s="53">
        <v>0</v>
      </c>
      <c r="O11" s="53">
        <v>0</v>
      </c>
      <c r="P11" s="53">
        <v>0</v>
      </c>
      <c r="Q11" s="53">
        <v>0</v>
      </c>
      <c r="R11" s="53">
        <v>0</v>
      </c>
      <c r="S11" s="53">
        <v>0</v>
      </c>
      <c r="T11" s="53">
        <v>0</v>
      </c>
      <c r="U11" s="53">
        <v>0</v>
      </c>
      <c r="V11" s="53">
        <v>0</v>
      </c>
      <c r="W11" s="53">
        <v>0</v>
      </c>
      <c r="X11" s="53">
        <v>0</v>
      </c>
      <c r="Y11" s="53">
        <v>0</v>
      </c>
      <c r="Z11" s="53">
        <v>0</v>
      </c>
      <c r="AA11" s="53">
        <v>0</v>
      </c>
      <c r="AB11" s="53">
        <v>0</v>
      </c>
      <c r="AC11" s="11">
        <f t="shared" ref="AC11:AC28" si="0">SUM(D11:AB11)</f>
        <v>0</v>
      </c>
    </row>
    <row r="12" spans="2:29" ht="14.25" customHeight="1" x14ac:dyDescent="0.3">
      <c r="B12" s="62"/>
      <c r="C12" s="54" t="s">
        <v>11</v>
      </c>
      <c r="D12" s="40">
        <v>0</v>
      </c>
      <c r="E12" s="40">
        <v>0</v>
      </c>
      <c r="F12" s="40">
        <v>0</v>
      </c>
      <c r="G12" s="40">
        <v>0</v>
      </c>
      <c r="H12" s="40">
        <v>0</v>
      </c>
      <c r="I12" s="40">
        <v>0</v>
      </c>
      <c r="J12" s="40">
        <v>0</v>
      </c>
      <c r="K12" s="40">
        <v>0</v>
      </c>
      <c r="L12" s="40">
        <v>0</v>
      </c>
      <c r="M12" s="40">
        <v>0</v>
      </c>
      <c r="N12" s="40">
        <v>0</v>
      </c>
      <c r="O12" s="40">
        <v>0</v>
      </c>
      <c r="P12" s="40">
        <v>0</v>
      </c>
      <c r="Q12" s="40">
        <v>0</v>
      </c>
      <c r="R12" s="40">
        <v>0</v>
      </c>
      <c r="S12" s="40">
        <v>0</v>
      </c>
      <c r="T12" s="40">
        <v>0</v>
      </c>
      <c r="U12" s="40">
        <v>0</v>
      </c>
      <c r="V12" s="40">
        <v>0</v>
      </c>
      <c r="W12" s="40">
        <v>0</v>
      </c>
      <c r="X12" s="40">
        <v>0</v>
      </c>
      <c r="Y12" s="40">
        <v>0</v>
      </c>
      <c r="Z12" s="40">
        <v>0</v>
      </c>
      <c r="AA12" s="40">
        <v>0</v>
      </c>
      <c r="AB12" s="40">
        <v>0</v>
      </c>
      <c r="AC12" s="12">
        <f t="shared" si="0"/>
        <v>0</v>
      </c>
    </row>
    <row r="13" spans="2:29" ht="14.25" customHeight="1" x14ac:dyDescent="0.3">
      <c r="B13" s="62"/>
      <c r="C13" s="54" t="s">
        <v>12</v>
      </c>
      <c r="D13" s="40">
        <v>0</v>
      </c>
      <c r="E13" s="40">
        <v>0</v>
      </c>
      <c r="F13" s="40">
        <v>0</v>
      </c>
      <c r="G13" s="40">
        <v>0</v>
      </c>
      <c r="H13" s="40">
        <v>0</v>
      </c>
      <c r="I13" s="40">
        <v>0</v>
      </c>
      <c r="J13" s="40">
        <v>0</v>
      </c>
      <c r="K13" s="40">
        <v>0</v>
      </c>
      <c r="L13" s="40">
        <v>0</v>
      </c>
      <c r="M13" s="40">
        <v>0</v>
      </c>
      <c r="N13" s="40">
        <v>0</v>
      </c>
      <c r="O13" s="40">
        <v>0</v>
      </c>
      <c r="P13" s="40">
        <v>0</v>
      </c>
      <c r="Q13" s="40">
        <v>0</v>
      </c>
      <c r="R13" s="40">
        <v>0</v>
      </c>
      <c r="S13" s="40">
        <v>0</v>
      </c>
      <c r="T13" s="40">
        <v>0</v>
      </c>
      <c r="U13" s="40">
        <v>0</v>
      </c>
      <c r="V13" s="40">
        <v>0</v>
      </c>
      <c r="W13" s="40">
        <v>0</v>
      </c>
      <c r="X13" s="40">
        <v>0</v>
      </c>
      <c r="Y13" s="40">
        <v>0</v>
      </c>
      <c r="Z13" s="40">
        <v>0</v>
      </c>
      <c r="AA13" s="40">
        <v>0</v>
      </c>
      <c r="AB13" s="40">
        <v>0</v>
      </c>
      <c r="AC13" s="12">
        <f t="shared" si="0"/>
        <v>0</v>
      </c>
    </row>
    <row r="14" spans="2:29" ht="14.25" customHeight="1" x14ac:dyDescent="0.3">
      <c r="B14" s="62"/>
      <c r="C14" s="54" t="s">
        <v>13</v>
      </c>
      <c r="D14" s="40">
        <v>0</v>
      </c>
      <c r="E14" s="40">
        <v>0</v>
      </c>
      <c r="F14" s="40">
        <v>0</v>
      </c>
      <c r="G14" s="40">
        <v>0</v>
      </c>
      <c r="H14" s="40">
        <v>0</v>
      </c>
      <c r="I14" s="40">
        <v>0</v>
      </c>
      <c r="J14" s="40">
        <v>0</v>
      </c>
      <c r="K14" s="40">
        <v>0</v>
      </c>
      <c r="L14" s="40">
        <v>0</v>
      </c>
      <c r="M14" s="40">
        <v>0</v>
      </c>
      <c r="N14" s="40">
        <v>0</v>
      </c>
      <c r="O14" s="40">
        <v>0</v>
      </c>
      <c r="P14" s="40">
        <v>0</v>
      </c>
      <c r="Q14" s="40">
        <v>0</v>
      </c>
      <c r="R14" s="40">
        <v>0</v>
      </c>
      <c r="S14" s="40">
        <v>0</v>
      </c>
      <c r="T14" s="40">
        <v>0</v>
      </c>
      <c r="U14" s="40">
        <v>0</v>
      </c>
      <c r="V14" s="40">
        <v>0</v>
      </c>
      <c r="W14" s="40">
        <v>0</v>
      </c>
      <c r="X14" s="40">
        <v>0</v>
      </c>
      <c r="Y14" s="40">
        <v>0</v>
      </c>
      <c r="Z14" s="40">
        <v>0</v>
      </c>
      <c r="AA14" s="40">
        <v>0</v>
      </c>
      <c r="AB14" s="40">
        <v>0</v>
      </c>
      <c r="AC14" s="12">
        <f t="shared" si="0"/>
        <v>0</v>
      </c>
    </row>
    <row r="15" spans="2:29" ht="14.25" customHeight="1" x14ac:dyDescent="0.3">
      <c r="B15" s="62"/>
      <c r="C15" s="38" t="s">
        <v>14</v>
      </c>
      <c r="D15" s="40">
        <v>0</v>
      </c>
      <c r="E15" s="40">
        <v>0</v>
      </c>
      <c r="F15" s="40">
        <v>0</v>
      </c>
      <c r="G15" s="40">
        <v>0</v>
      </c>
      <c r="H15" s="40">
        <v>0</v>
      </c>
      <c r="I15" s="40">
        <v>0</v>
      </c>
      <c r="J15" s="40">
        <v>0</v>
      </c>
      <c r="K15" s="40">
        <v>0</v>
      </c>
      <c r="L15" s="40">
        <v>0</v>
      </c>
      <c r="M15" s="40">
        <v>0</v>
      </c>
      <c r="N15" s="40">
        <v>0</v>
      </c>
      <c r="O15" s="40">
        <v>0</v>
      </c>
      <c r="P15" s="40">
        <v>0</v>
      </c>
      <c r="Q15" s="40">
        <v>0</v>
      </c>
      <c r="R15" s="40">
        <v>0</v>
      </c>
      <c r="S15" s="40">
        <v>0</v>
      </c>
      <c r="T15" s="40">
        <v>0</v>
      </c>
      <c r="U15" s="40">
        <v>0</v>
      </c>
      <c r="V15" s="40">
        <v>0</v>
      </c>
      <c r="W15" s="40">
        <v>0</v>
      </c>
      <c r="X15" s="40">
        <v>0</v>
      </c>
      <c r="Y15" s="40">
        <v>0</v>
      </c>
      <c r="Z15" s="40">
        <v>0</v>
      </c>
      <c r="AA15" s="40">
        <v>0</v>
      </c>
      <c r="AB15" s="40">
        <v>0</v>
      </c>
      <c r="AC15" s="12">
        <f t="shared" si="0"/>
        <v>0</v>
      </c>
    </row>
    <row r="16" spans="2:29" ht="14.25" customHeight="1" x14ac:dyDescent="0.3">
      <c r="B16" s="63"/>
      <c r="C16" s="39" t="s">
        <v>14</v>
      </c>
      <c r="D16" s="55">
        <v>0</v>
      </c>
      <c r="E16" s="55">
        <v>0</v>
      </c>
      <c r="F16" s="55">
        <v>0</v>
      </c>
      <c r="G16" s="55">
        <v>0</v>
      </c>
      <c r="H16" s="55">
        <v>0</v>
      </c>
      <c r="I16" s="55">
        <v>0</v>
      </c>
      <c r="J16" s="55">
        <v>0</v>
      </c>
      <c r="K16" s="55">
        <v>0</v>
      </c>
      <c r="L16" s="55">
        <v>0</v>
      </c>
      <c r="M16" s="55">
        <v>0</v>
      </c>
      <c r="N16" s="55">
        <v>0</v>
      </c>
      <c r="O16" s="55">
        <v>0</v>
      </c>
      <c r="P16" s="55">
        <v>0</v>
      </c>
      <c r="Q16" s="55">
        <v>0</v>
      </c>
      <c r="R16" s="55">
        <v>0</v>
      </c>
      <c r="S16" s="55">
        <v>0</v>
      </c>
      <c r="T16" s="55">
        <v>0</v>
      </c>
      <c r="U16" s="55">
        <v>0</v>
      </c>
      <c r="V16" s="55">
        <v>0</v>
      </c>
      <c r="W16" s="55">
        <v>0</v>
      </c>
      <c r="X16" s="55">
        <v>0</v>
      </c>
      <c r="Y16" s="55">
        <v>0</v>
      </c>
      <c r="Z16" s="55">
        <v>0</v>
      </c>
      <c r="AA16" s="55">
        <v>0</v>
      </c>
      <c r="AB16" s="55">
        <v>0</v>
      </c>
      <c r="AC16" s="13">
        <f t="shared" si="0"/>
        <v>0</v>
      </c>
    </row>
    <row r="17" spans="2:29" ht="14.25" customHeight="1" x14ac:dyDescent="0.3">
      <c r="B17" s="61" t="s">
        <v>15</v>
      </c>
      <c r="C17" s="52" t="s">
        <v>10</v>
      </c>
      <c r="D17" s="53">
        <v>0</v>
      </c>
      <c r="E17" s="53">
        <v>0</v>
      </c>
      <c r="F17" s="53">
        <v>0</v>
      </c>
      <c r="G17" s="53">
        <v>0</v>
      </c>
      <c r="H17" s="53">
        <v>0</v>
      </c>
      <c r="I17" s="53">
        <v>0</v>
      </c>
      <c r="J17" s="53">
        <v>0</v>
      </c>
      <c r="K17" s="53">
        <v>0</v>
      </c>
      <c r="L17" s="53">
        <v>0</v>
      </c>
      <c r="M17" s="53">
        <v>0</v>
      </c>
      <c r="N17" s="53">
        <v>0</v>
      </c>
      <c r="O17" s="53">
        <v>0</v>
      </c>
      <c r="P17" s="53">
        <v>0</v>
      </c>
      <c r="Q17" s="53">
        <v>0</v>
      </c>
      <c r="R17" s="53">
        <v>0</v>
      </c>
      <c r="S17" s="53">
        <v>0</v>
      </c>
      <c r="T17" s="53">
        <v>0</v>
      </c>
      <c r="U17" s="53">
        <v>0</v>
      </c>
      <c r="V17" s="53">
        <v>0</v>
      </c>
      <c r="W17" s="53">
        <v>0</v>
      </c>
      <c r="X17" s="53">
        <v>0</v>
      </c>
      <c r="Y17" s="53">
        <v>0</v>
      </c>
      <c r="Z17" s="53">
        <v>0</v>
      </c>
      <c r="AA17" s="53">
        <v>0</v>
      </c>
      <c r="AB17" s="53">
        <v>0</v>
      </c>
      <c r="AC17" s="14">
        <f t="shared" si="0"/>
        <v>0</v>
      </c>
    </row>
    <row r="18" spans="2:29" ht="14.25" customHeight="1" x14ac:dyDescent="0.3">
      <c r="B18" s="62"/>
      <c r="C18" s="54" t="s">
        <v>16</v>
      </c>
      <c r="D18" s="40">
        <v>0</v>
      </c>
      <c r="E18" s="40">
        <v>0</v>
      </c>
      <c r="F18" s="40">
        <v>0</v>
      </c>
      <c r="G18" s="40">
        <v>0</v>
      </c>
      <c r="H18" s="40">
        <v>0</v>
      </c>
      <c r="I18" s="40">
        <v>0</v>
      </c>
      <c r="J18" s="40">
        <v>0</v>
      </c>
      <c r="K18" s="40">
        <v>0</v>
      </c>
      <c r="L18" s="40">
        <v>0</v>
      </c>
      <c r="M18" s="40">
        <v>0</v>
      </c>
      <c r="N18" s="40">
        <v>0</v>
      </c>
      <c r="O18" s="40">
        <v>0</v>
      </c>
      <c r="P18" s="40">
        <v>0</v>
      </c>
      <c r="Q18" s="40">
        <v>0</v>
      </c>
      <c r="R18" s="40">
        <v>0</v>
      </c>
      <c r="S18" s="40">
        <v>0</v>
      </c>
      <c r="T18" s="40">
        <v>0</v>
      </c>
      <c r="U18" s="40">
        <v>0</v>
      </c>
      <c r="V18" s="40">
        <v>0</v>
      </c>
      <c r="W18" s="40">
        <v>0</v>
      </c>
      <c r="X18" s="40">
        <v>0</v>
      </c>
      <c r="Y18" s="40">
        <v>0</v>
      </c>
      <c r="Z18" s="40">
        <v>0</v>
      </c>
      <c r="AA18" s="40">
        <v>0</v>
      </c>
      <c r="AB18" s="40">
        <v>0</v>
      </c>
      <c r="AC18" s="15">
        <f t="shared" si="0"/>
        <v>0</v>
      </c>
    </row>
    <row r="19" spans="2:29" ht="14.25" customHeight="1" x14ac:dyDescent="0.3">
      <c r="B19" s="62"/>
      <c r="C19" s="38" t="s">
        <v>14</v>
      </c>
      <c r="D19" s="40">
        <v>0</v>
      </c>
      <c r="E19" s="40">
        <v>0</v>
      </c>
      <c r="F19" s="40">
        <v>0</v>
      </c>
      <c r="G19" s="40">
        <v>0</v>
      </c>
      <c r="H19" s="40">
        <v>0</v>
      </c>
      <c r="I19" s="40">
        <v>0</v>
      </c>
      <c r="J19" s="40">
        <v>0</v>
      </c>
      <c r="K19" s="40">
        <v>0</v>
      </c>
      <c r="L19" s="40">
        <v>0</v>
      </c>
      <c r="M19" s="40">
        <v>0</v>
      </c>
      <c r="N19" s="40">
        <v>0</v>
      </c>
      <c r="O19" s="40">
        <v>0</v>
      </c>
      <c r="P19" s="40">
        <v>0</v>
      </c>
      <c r="Q19" s="40">
        <v>0</v>
      </c>
      <c r="R19" s="40">
        <v>0</v>
      </c>
      <c r="S19" s="40">
        <v>0</v>
      </c>
      <c r="T19" s="40">
        <v>0</v>
      </c>
      <c r="U19" s="40">
        <v>0</v>
      </c>
      <c r="V19" s="40">
        <v>0</v>
      </c>
      <c r="W19" s="40">
        <v>0</v>
      </c>
      <c r="X19" s="40">
        <v>0</v>
      </c>
      <c r="Y19" s="40">
        <v>0</v>
      </c>
      <c r="Z19" s="40">
        <v>0</v>
      </c>
      <c r="AA19" s="40">
        <v>0</v>
      </c>
      <c r="AB19" s="40">
        <v>0</v>
      </c>
      <c r="AC19" s="15">
        <f t="shared" si="0"/>
        <v>0</v>
      </c>
    </row>
    <row r="20" spans="2:29" ht="14.25" customHeight="1" x14ac:dyDescent="0.3">
      <c r="B20" s="63"/>
      <c r="C20" s="39" t="s">
        <v>14</v>
      </c>
      <c r="D20" s="55">
        <v>0</v>
      </c>
      <c r="E20" s="55">
        <v>0</v>
      </c>
      <c r="F20" s="55">
        <v>0</v>
      </c>
      <c r="G20" s="55">
        <v>0</v>
      </c>
      <c r="H20" s="55">
        <v>0</v>
      </c>
      <c r="I20" s="55">
        <v>0</v>
      </c>
      <c r="J20" s="55">
        <v>0</v>
      </c>
      <c r="K20" s="55">
        <v>0</v>
      </c>
      <c r="L20" s="55">
        <v>0</v>
      </c>
      <c r="M20" s="55">
        <v>0</v>
      </c>
      <c r="N20" s="55">
        <v>0</v>
      </c>
      <c r="O20" s="55">
        <v>0</v>
      </c>
      <c r="P20" s="55">
        <v>0</v>
      </c>
      <c r="Q20" s="55">
        <v>0</v>
      </c>
      <c r="R20" s="55">
        <v>0</v>
      </c>
      <c r="S20" s="55">
        <v>0</v>
      </c>
      <c r="T20" s="55">
        <v>0</v>
      </c>
      <c r="U20" s="55">
        <v>0</v>
      </c>
      <c r="V20" s="55">
        <v>0</v>
      </c>
      <c r="W20" s="55">
        <v>0</v>
      </c>
      <c r="X20" s="55">
        <v>0</v>
      </c>
      <c r="Y20" s="55">
        <v>0</v>
      </c>
      <c r="Z20" s="55">
        <v>0</v>
      </c>
      <c r="AA20" s="55">
        <v>0</v>
      </c>
      <c r="AB20" s="55">
        <v>0</v>
      </c>
      <c r="AC20" s="16">
        <f t="shared" si="0"/>
        <v>0</v>
      </c>
    </row>
    <row r="21" spans="2:29" ht="14.25" customHeight="1" x14ac:dyDescent="0.3">
      <c r="B21" s="61" t="s">
        <v>17</v>
      </c>
      <c r="C21" s="52" t="s">
        <v>10</v>
      </c>
      <c r="D21" s="53">
        <v>0</v>
      </c>
      <c r="E21" s="53">
        <v>0</v>
      </c>
      <c r="F21" s="53">
        <v>0</v>
      </c>
      <c r="G21" s="53">
        <v>0</v>
      </c>
      <c r="H21" s="53">
        <v>0</v>
      </c>
      <c r="I21" s="53">
        <v>0</v>
      </c>
      <c r="J21" s="53">
        <v>0</v>
      </c>
      <c r="K21" s="53">
        <v>0</v>
      </c>
      <c r="L21" s="53">
        <v>0</v>
      </c>
      <c r="M21" s="53">
        <v>0</v>
      </c>
      <c r="N21" s="53">
        <v>0</v>
      </c>
      <c r="O21" s="53">
        <v>0</v>
      </c>
      <c r="P21" s="53">
        <v>0</v>
      </c>
      <c r="Q21" s="53">
        <v>0</v>
      </c>
      <c r="R21" s="53">
        <v>0</v>
      </c>
      <c r="S21" s="53">
        <v>0</v>
      </c>
      <c r="T21" s="53">
        <v>0</v>
      </c>
      <c r="U21" s="53">
        <v>0</v>
      </c>
      <c r="V21" s="53">
        <v>0</v>
      </c>
      <c r="W21" s="53">
        <v>0</v>
      </c>
      <c r="X21" s="53">
        <v>0</v>
      </c>
      <c r="Y21" s="53">
        <v>0</v>
      </c>
      <c r="Z21" s="53">
        <v>0</v>
      </c>
      <c r="AA21" s="53">
        <v>0</v>
      </c>
      <c r="AB21" s="53">
        <v>0</v>
      </c>
      <c r="AC21" s="14">
        <f t="shared" si="0"/>
        <v>0</v>
      </c>
    </row>
    <row r="22" spans="2:29" ht="14.25" customHeight="1" x14ac:dyDescent="0.3">
      <c r="B22" s="62"/>
      <c r="C22" s="54" t="s">
        <v>18</v>
      </c>
      <c r="D22" s="40">
        <v>0</v>
      </c>
      <c r="E22" s="40">
        <v>0</v>
      </c>
      <c r="F22" s="40">
        <v>0</v>
      </c>
      <c r="G22" s="40">
        <v>0</v>
      </c>
      <c r="H22" s="40">
        <v>0</v>
      </c>
      <c r="I22" s="40">
        <v>0</v>
      </c>
      <c r="J22" s="40">
        <v>0</v>
      </c>
      <c r="K22" s="40">
        <v>0</v>
      </c>
      <c r="L22" s="40">
        <v>0</v>
      </c>
      <c r="M22" s="40">
        <v>0</v>
      </c>
      <c r="N22" s="40">
        <v>0</v>
      </c>
      <c r="O22" s="40">
        <v>0</v>
      </c>
      <c r="P22" s="40">
        <v>0</v>
      </c>
      <c r="Q22" s="40">
        <v>0</v>
      </c>
      <c r="R22" s="40">
        <v>0</v>
      </c>
      <c r="S22" s="40">
        <v>0</v>
      </c>
      <c r="T22" s="40">
        <v>0</v>
      </c>
      <c r="U22" s="40">
        <v>0</v>
      </c>
      <c r="V22" s="40">
        <v>0</v>
      </c>
      <c r="W22" s="40">
        <v>0</v>
      </c>
      <c r="X22" s="40">
        <v>0</v>
      </c>
      <c r="Y22" s="40">
        <v>0</v>
      </c>
      <c r="Z22" s="40">
        <v>0</v>
      </c>
      <c r="AA22" s="40">
        <v>0</v>
      </c>
      <c r="AB22" s="40">
        <v>0</v>
      </c>
      <c r="AC22" s="15">
        <f t="shared" si="0"/>
        <v>0</v>
      </c>
    </row>
    <row r="23" spans="2:29" ht="14.25" customHeight="1" x14ac:dyDescent="0.3">
      <c r="B23" s="62"/>
      <c r="C23" s="38" t="s">
        <v>14</v>
      </c>
      <c r="D23" s="40">
        <v>0</v>
      </c>
      <c r="E23" s="40">
        <v>0</v>
      </c>
      <c r="F23" s="40">
        <v>0</v>
      </c>
      <c r="G23" s="40">
        <v>0</v>
      </c>
      <c r="H23" s="40">
        <v>0</v>
      </c>
      <c r="I23" s="40">
        <v>0</v>
      </c>
      <c r="J23" s="40">
        <v>0</v>
      </c>
      <c r="K23" s="40">
        <v>0</v>
      </c>
      <c r="L23" s="40">
        <v>0</v>
      </c>
      <c r="M23" s="40">
        <v>0</v>
      </c>
      <c r="N23" s="40">
        <v>0</v>
      </c>
      <c r="O23" s="40">
        <v>0</v>
      </c>
      <c r="P23" s="40">
        <v>0</v>
      </c>
      <c r="Q23" s="40">
        <v>0</v>
      </c>
      <c r="R23" s="40">
        <v>0</v>
      </c>
      <c r="S23" s="40">
        <v>0</v>
      </c>
      <c r="T23" s="40">
        <v>0</v>
      </c>
      <c r="U23" s="40">
        <v>0</v>
      </c>
      <c r="V23" s="40">
        <v>0</v>
      </c>
      <c r="W23" s="40">
        <v>0</v>
      </c>
      <c r="X23" s="40">
        <v>0</v>
      </c>
      <c r="Y23" s="40">
        <v>0</v>
      </c>
      <c r="Z23" s="40">
        <v>0</v>
      </c>
      <c r="AA23" s="40">
        <v>0</v>
      </c>
      <c r="AB23" s="40">
        <v>0</v>
      </c>
      <c r="AC23" s="15">
        <f t="shared" si="0"/>
        <v>0</v>
      </c>
    </row>
    <row r="24" spans="2:29" ht="14.25" customHeight="1" x14ac:dyDescent="0.3">
      <c r="B24" s="63"/>
      <c r="C24" s="39" t="s">
        <v>14</v>
      </c>
      <c r="D24" s="55">
        <v>0</v>
      </c>
      <c r="E24" s="55">
        <v>0</v>
      </c>
      <c r="F24" s="55">
        <v>0</v>
      </c>
      <c r="G24" s="55">
        <v>0</v>
      </c>
      <c r="H24" s="55">
        <v>0</v>
      </c>
      <c r="I24" s="55">
        <v>0</v>
      </c>
      <c r="J24" s="55">
        <v>0</v>
      </c>
      <c r="K24" s="55">
        <v>0</v>
      </c>
      <c r="L24" s="55">
        <v>0</v>
      </c>
      <c r="M24" s="55">
        <v>0</v>
      </c>
      <c r="N24" s="55">
        <v>0</v>
      </c>
      <c r="O24" s="55">
        <v>0</v>
      </c>
      <c r="P24" s="55">
        <v>0</v>
      </c>
      <c r="Q24" s="55">
        <v>0</v>
      </c>
      <c r="R24" s="55">
        <v>0</v>
      </c>
      <c r="S24" s="55">
        <v>0</v>
      </c>
      <c r="T24" s="55">
        <v>0</v>
      </c>
      <c r="U24" s="55">
        <v>0</v>
      </c>
      <c r="V24" s="55">
        <v>0</v>
      </c>
      <c r="W24" s="55">
        <v>0</v>
      </c>
      <c r="X24" s="55">
        <v>0</v>
      </c>
      <c r="Y24" s="55">
        <v>0</v>
      </c>
      <c r="Z24" s="55">
        <v>0</v>
      </c>
      <c r="AA24" s="55">
        <v>0</v>
      </c>
      <c r="AB24" s="55">
        <v>0</v>
      </c>
      <c r="AC24" s="16">
        <f t="shared" si="0"/>
        <v>0</v>
      </c>
    </row>
    <row r="25" spans="2:29" ht="14.25" customHeight="1" x14ac:dyDescent="0.3">
      <c r="B25" s="61" t="s">
        <v>19</v>
      </c>
      <c r="C25" s="52" t="s">
        <v>20</v>
      </c>
      <c r="D25" s="40">
        <v>0</v>
      </c>
      <c r="E25" s="40">
        <v>0</v>
      </c>
      <c r="F25" s="40">
        <v>0</v>
      </c>
      <c r="G25" s="40">
        <v>0</v>
      </c>
      <c r="H25" s="40">
        <v>0</v>
      </c>
      <c r="I25" s="40">
        <v>0</v>
      </c>
      <c r="J25" s="40">
        <v>0</v>
      </c>
      <c r="K25" s="40">
        <v>0</v>
      </c>
      <c r="L25" s="40">
        <v>0</v>
      </c>
      <c r="M25" s="40">
        <v>0</v>
      </c>
      <c r="N25" s="40">
        <v>0</v>
      </c>
      <c r="O25" s="40">
        <v>0</v>
      </c>
      <c r="P25" s="40">
        <v>0</v>
      </c>
      <c r="Q25" s="40">
        <v>0</v>
      </c>
      <c r="R25" s="40">
        <v>0</v>
      </c>
      <c r="S25" s="40">
        <v>0</v>
      </c>
      <c r="T25" s="40">
        <v>0</v>
      </c>
      <c r="U25" s="40">
        <v>0</v>
      </c>
      <c r="V25" s="40">
        <v>0</v>
      </c>
      <c r="W25" s="40">
        <v>0</v>
      </c>
      <c r="X25" s="40">
        <v>0</v>
      </c>
      <c r="Y25" s="40">
        <v>0</v>
      </c>
      <c r="Z25" s="40">
        <v>0</v>
      </c>
      <c r="AA25" s="40">
        <v>0</v>
      </c>
      <c r="AB25" s="40">
        <v>0</v>
      </c>
      <c r="AC25" s="15">
        <f t="shared" si="0"/>
        <v>0</v>
      </c>
    </row>
    <row r="26" spans="2:29" ht="14.25" customHeight="1" x14ac:dyDescent="0.3">
      <c r="B26" s="62"/>
      <c r="C26" s="38" t="s">
        <v>14</v>
      </c>
      <c r="D26" s="40">
        <v>0</v>
      </c>
      <c r="E26" s="40">
        <v>0</v>
      </c>
      <c r="F26" s="40">
        <v>0</v>
      </c>
      <c r="G26" s="40">
        <v>0</v>
      </c>
      <c r="H26" s="40">
        <v>0</v>
      </c>
      <c r="I26" s="40">
        <v>0</v>
      </c>
      <c r="J26" s="40">
        <v>0</v>
      </c>
      <c r="K26" s="40">
        <v>0</v>
      </c>
      <c r="L26" s="40">
        <v>0</v>
      </c>
      <c r="M26" s="40">
        <v>0</v>
      </c>
      <c r="N26" s="40">
        <v>0</v>
      </c>
      <c r="O26" s="40">
        <v>0</v>
      </c>
      <c r="P26" s="40">
        <v>0</v>
      </c>
      <c r="Q26" s="40">
        <v>0</v>
      </c>
      <c r="R26" s="40">
        <v>0</v>
      </c>
      <c r="S26" s="40">
        <v>0</v>
      </c>
      <c r="T26" s="40">
        <v>0</v>
      </c>
      <c r="U26" s="40">
        <v>0</v>
      </c>
      <c r="V26" s="40">
        <v>0</v>
      </c>
      <c r="W26" s="40">
        <v>0</v>
      </c>
      <c r="X26" s="40">
        <v>0</v>
      </c>
      <c r="Y26" s="40">
        <v>0</v>
      </c>
      <c r="Z26" s="40">
        <v>0</v>
      </c>
      <c r="AA26" s="40">
        <v>0</v>
      </c>
      <c r="AB26" s="40">
        <v>0</v>
      </c>
      <c r="AC26" s="15">
        <f t="shared" si="0"/>
        <v>0</v>
      </c>
    </row>
    <row r="27" spans="2:29" ht="14.25" customHeight="1" x14ac:dyDescent="0.3">
      <c r="B27" s="62"/>
      <c r="C27" s="38" t="s">
        <v>14</v>
      </c>
      <c r="D27" s="41">
        <v>0</v>
      </c>
      <c r="E27" s="41">
        <v>0</v>
      </c>
      <c r="F27" s="41">
        <v>0</v>
      </c>
      <c r="G27" s="41">
        <v>0</v>
      </c>
      <c r="H27" s="41">
        <v>0</v>
      </c>
      <c r="I27" s="41">
        <v>0</v>
      </c>
      <c r="J27" s="41">
        <v>0</v>
      </c>
      <c r="K27" s="41">
        <v>0</v>
      </c>
      <c r="L27" s="41">
        <v>0</v>
      </c>
      <c r="M27" s="41">
        <v>0</v>
      </c>
      <c r="N27" s="41">
        <v>0</v>
      </c>
      <c r="O27" s="41">
        <v>0</v>
      </c>
      <c r="P27" s="41">
        <v>0</v>
      </c>
      <c r="Q27" s="41">
        <v>0</v>
      </c>
      <c r="R27" s="41">
        <v>0</v>
      </c>
      <c r="S27" s="41">
        <v>0</v>
      </c>
      <c r="T27" s="41">
        <v>0</v>
      </c>
      <c r="U27" s="41">
        <v>0</v>
      </c>
      <c r="V27" s="41">
        <v>0</v>
      </c>
      <c r="W27" s="41">
        <v>0</v>
      </c>
      <c r="X27" s="41">
        <v>0</v>
      </c>
      <c r="Y27" s="41">
        <v>0</v>
      </c>
      <c r="Z27" s="41">
        <v>0</v>
      </c>
      <c r="AA27" s="41">
        <v>0</v>
      </c>
      <c r="AB27" s="41">
        <v>0</v>
      </c>
      <c r="AC27" s="56">
        <f t="shared" si="0"/>
        <v>0</v>
      </c>
    </row>
    <row r="28" spans="2:29" ht="14.25" customHeight="1" x14ac:dyDescent="0.3">
      <c r="B28" s="57"/>
      <c r="C28" s="58" t="str">
        <f>+B$10&amp; " Total"</f>
        <v>Expenditure Total</v>
      </c>
      <c r="D28" s="17">
        <f t="shared" ref="D28:AB28" si="1">SUM(D11:D27)</f>
        <v>0</v>
      </c>
      <c r="E28" s="15">
        <f t="shared" si="1"/>
        <v>0</v>
      </c>
      <c r="F28" s="15">
        <f t="shared" si="1"/>
        <v>0</v>
      </c>
      <c r="G28" s="15">
        <f t="shared" si="1"/>
        <v>0</v>
      </c>
      <c r="H28" s="15">
        <f t="shared" si="1"/>
        <v>0</v>
      </c>
      <c r="I28" s="15">
        <f t="shared" si="1"/>
        <v>0</v>
      </c>
      <c r="J28" s="15">
        <f t="shared" si="1"/>
        <v>0</v>
      </c>
      <c r="K28" s="15">
        <f t="shared" si="1"/>
        <v>0</v>
      </c>
      <c r="L28" s="15">
        <f t="shared" si="1"/>
        <v>0</v>
      </c>
      <c r="M28" s="15">
        <f t="shared" si="1"/>
        <v>0</v>
      </c>
      <c r="N28" s="15">
        <f t="shared" si="1"/>
        <v>0</v>
      </c>
      <c r="O28" s="15">
        <f t="shared" si="1"/>
        <v>0</v>
      </c>
      <c r="P28" s="15">
        <f t="shared" si="1"/>
        <v>0</v>
      </c>
      <c r="Q28" s="15">
        <f t="shared" si="1"/>
        <v>0</v>
      </c>
      <c r="R28" s="15">
        <f t="shared" si="1"/>
        <v>0</v>
      </c>
      <c r="S28" s="15">
        <f t="shared" si="1"/>
        <v>0</v>
      </c>
      <c r="T28" s="15">
        <f t="shared" si="1"/>
        <v>0</v>
      </c>
      <c r="U28" s="15">
        <f t="shared" si="1"/>
        <v>0</v>
      </c>
      <c r="V28" s="15">
        <f t="shared" si="1"/>
        <v>0</v>
      </c>
      <c r="W28" s="15">
        <f t="shared" si="1"/>
        <v>0</v>
      </c>
      <c r="X28" s="15">
        <f t="shared" si="1"/>
        <v>0</v>
      </c>
      <c r="Y28" s="15">
        <f t="shared" si="1"/>
        <v>0</v>
      </c>
      <c r="Z28" s="15">
        <f t="shared" si="1"/>
        <v>0</v>
      </c>
      <c r="AA28" s="15">
        <f t="shared" si="1"/>
        <v>0</v>
      </c>
      <c r="AB28" s="15">
        <f t="shared" si="1"/>
        <v>0</v>
      </c>
      <c r="AC28" s="15">
        <f t="shared" si="0"/>
        <v>0</v>
      </c>
    </row>
    <row r="29" spans="2:29" ht="14.25" customHeight="1" x14ac:dyDescent="0.3">
      <c r="B29" s="3"/>
      <c r="C29" s="3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</row>
    <row r="30" spans="2:29" ht="14.25" customHeight="1" x14ac:dyDescent="0.3">
      <c r="B30" s="50" t="s">
        <v>21</v>
      </c>
      <c r="C30" s="50" t="s">
        <v>7</v>
      </c>
      <c r="D30" s="9"/>
      <c r="E30" s="10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0"/>
    </row>
    <row r="31" spans="2:29" ht="14.25" customHeight="1" x14ac:dyDescent="0.3">
      <c r="B31" s="19" t="s">
        <v>22</v>
      </c>
      <c r="C31" s="19" t="s">
        <v>23</v>
      </c>
      <c r="D31" s="42">
        <v>0</v>
      </c>
      <c r="E31" s="59">
        <v>0</v>
      </c>
      <c r="F31" s="59">
        <v>0</v>
      </c>
      <c r="G31" s="59">
        <v>0</v>
      </c>
      <c r="H31" s="59">
        <v>0</v>
      </c>
      <c r="I31" s="59">
        <v>0</v>
      </c>
      <c r="J31" s="59">
        <v>0</v>
      </c>
      <c r="K31" s="59">
        <v>0</v>
      </c>
      <c r="L31" s="59">
        <v>0</v>
      </c>
      <c r="M31" s="59">
        <v>0</v>
      </c>
      <c r="N31" s="59">
        <v>0</v>
      </c>
      <c r="O31" s="59">
        <v>0</v>
      </c>
      <c r="P31" s="59">
        <v>0</v>
      </c>
      <c r="Q31" s="59">
        <v>0</v>
      </c>
      <c r="R31" s="59">
        <v>0</v>
      </c>
      <c r="S31" s="59">
        <v>0</v>
      </c>
      <c r="T31" s="59">
        <v>0</v>
      </c>
      <c r="U31" s="59">
        <v>0</v>
      </c>
      <c r="V31" s="59">
        <v>0</v>
      </c>
      <c r="W31" s="59">
        <v>0</v>
      </c>
      <c r="X31" s="59">
        <v>0</v>
      </c>
      <c r="Y31" s="59">
        <v>0</v>
      </c>
      <c r="Z31" s="59">
        <v>0</v>
      </c>
      <c r="AA31" s="59">
        <v>0</v>
      </c>
      <c r="AB31" s="59">
        <v>0</v>
      </c>
      <c r="AC31" s="20">
        <f t="shared" ref="AC31:AC46" si="2">SUM(D31:AB31)</f>
        <v>0</v>
      </c>
    </row>
    <row r="32" spans="2:29" ht="14.25" customHeight="1" x14ac:dyDescent="0.3">
      <c r="B32" s="61" t="s">
        <v>24</v>
      </c>
      <c r="C32" s="52" t="s">
        <v>25</v>
      </c>
      <c r="D32" s="40">
        <v>0</v>
      </c>
      <c r="E32" s="40">
        <v>0</v>
      </c>
      <c r="F32" s="40">
        <v>0</v>
      </c>
      <c r="G32" s="40">
        <v>0</v>
      </c>
      <c r="H32" s="40">
        <v>0</v>
      </c>
      <c r="I32" s="40">
        <v>0</v>
      </c>
      <c r="J32" s="40">
        <v>0</v>
      </c>
      <c r="K32" s="40">
        <v>0</v>
      </c>
      <c r="L32" s="40">
        <v>0</v>
      </c>
      <c r="M32" s="40">
        <v>0</v>
      </c>
      <c r="N32" s="40">
        <v>0</v>
      </c>
      <c r="O32" s="40">
        <v>0</v>
      </c>
      <c r="P32" s="40">
        <v>0</v>
      </c>
      <c r="Q32" s="40">
        <v>0</v>
      </c>
      <c r="R32" s="40">
        <v>0</v>
      </c>
      <c r="S32" s="40">
        <v>0</v>
      </c>
      <c r="T32" s="40">
        <v>0</v>
      </c>
      <c r="U32" s="40">
        <v>0</v>
      </c>
      <c r="V32" s="40">
        <v>0</v>
      </c>
      <c r="W32" s="40">
        <v>0</v>
      </c>
      <c r="X32" s="40">
        <v>0</v>
      </c>
      <c r="Y32" s="40">
        <v>0</v>
      </c>
      <c r="Z32" s="40">
        <v>0</v>
      </c>
      <c r="AA32" s="40">
        <v>0</v>
      </c>
      <c r="AB32" s="40">
        <v>0</v>
      </c>
      <c r="AC32" s="15">
        <f t="shared" si="2"/>
        <v>0</v>
      </c>
    </row>
    <row r="33" spans="1:29" ht="14.25" customHeight="1" x14ac:dyDescent="0.3">
      <c r="B33" s="62"/>
      <c r="C33" s="38" t="s">
        <v>26</v>
      </c>
      <c r="D33" s="40">
        <v>0</v>
      </c>
      <c r="E33" s="40">
        <v>0</v>
      </c>
      <c r="F33" s="40">
        <v>0</v>
      </c>
      <c r="G33" s="40">
        <v>0</v>
      </c>
      <c r="H33" s="40">
        <v>0</v>
      </c>
      <c r="I33" s="40">
        <v>0</v>
      </c>
      <c r="J33" s="40">
        <v>0</v>
      </c>
      <c r="K33" s="40">
        <v>0</v>
      </c>
      <c r="L33" s="40">
        <v>0</v>
      </c>
      <c r="M33" s="40">
        <v>0</v>
      </c>
      <c r="N33" s="40">
        <v>0</v>
      </c>
      <c r="O33" s="40">
        <v>0</v>
      </c>
      <c r="P33" s="40">
        <v>0</v>
      </c>
      <c r="Q33" s="40">
        <v>0</v>
      </c>
      <c r="R33" s="40">
        <v>0</v>
      </c>
      <c r="S33" s="40">
        <v>0</v>
      </c>
      <c r="T33" s="40">
        <v>0</v>
      </c>
      <c r="U33" s="40">
        <v>0</v>
      </c>
      <c r="V33" s="40">
        <v>0</v>
      </c>
      <c r="W33" s="40">
        <v>0</v>
      </c>
      <c r="X33" s="40">
        <v>0</v>
      </c>
      <c r="Y33" s="40">
        <v>0</v>
      </c>
      <c r="Z33" s="40">
        <v>0</v>
      </c>
      <c r="AA33" s="40">
        <v>0</v>
      </c>
      <c r="AB33" s="40">
        <v>0</v>
      </c>
      <c r="AC33" s="15">
        <f t="shared" si="2"/>
        <v>0</v>
      </c>
    </row>
    <row r="34" spans="1:29" ht="14.25" customHeight="1" x14ac:dyDescent="0.3">
      <c r="B34" s="63"/>
      <c r="C34" s="39" t="s">
        <v>26</v>
      </c>
      <c r="D34" s="43">
        <v>0</v>
      </c>
      <c r="E34" s="55">
        <v>0</v>
      </c>
      <c r="F34" s="55">
        <v>0</v>
      </c>
      <c r="G34" s="55">
        <v>0</v>
      </c>
      <c r="H34" s="55">
        <v>0</v>
      </c>
      <c r="I34" s="55">
        <v>0</v>
      </c>
      <c r="J34" s="55">
        <v>0</v>
      </c>
      <c r="K34" s="55">
        <v>0</v>
      </c>
      <c r="L34" s="55">
        <v>0</v>
      </c>
      <c r="M34" s="55">
        <v>0</v>
      </c>
      <c r="N34" s="55">
        <v>0</v>
      </c>
      <c r="O34" s="55">
        <v>0</v>
      </c>
      <c r="P34" s="55">
        <v>0</v>
      </c>
      <c r="Q34" s="55">
        <v>0</v>
      </c>
      <c r="R34" s="55">
        <v>0</v>
      </c>
      <c r="S34" s="55">
        <v>0</v>
      </c>
      <c r="T34" s="55">
        <v>0</v>
      </c>
      <c r="U34" s="55">
        <v>0</v>
      </c>
      <c r="V34" s="55">
        <v>0</v>
      </c>
      <c r="W34" s="55">
        <v>0</v>
      </c>
      <c r="X34" s="55">
        <v>0</v>
      </c>
      <c r="Y34" s="55">
        <v>0</v>
      </c>
      <c r="Z34" s="55">
        <v>0</v>
      </c>
      <c r="AA34" s="55">
        <v>0</v>
      </c>
      <c r="AB34" s="55">
        <v>0</v>
      </c>
      <c r="AC34" s="16">
        <f t="shared" si="2"/>
        <v>0</v>
      </c>
    </row>
    <row r="35" spans="1:29" ht="14.25" customHeight="1" x14ac:dyDescent="0.3">
      <c r="B35" s="61" t="s">
        <v>27</v>
      </c>
      <c r="C35" s="52" t="s">
        <v>28</v>
      </c>
      <c r="D35" s="40">
        <v>0</v>
      </c>
      <c r="E35" s="40">
        <v>0</v>
      </c>
      <c r="F35" s="40">
        <v>0</v>
      </c>
      <c r="G35" s="40">
        <v>0</v>
      </c>
      <c r="H35" s="40">
        <v>0</v>
      </c>
      <c r="I35" s="40">
        <v>0</v>
      </c>
      <c r="J35" s="40">
        <v>0</v>
      </c>
      <c r="K35" s="40">
        <v>0</v>
      </c>
      <c r="L35" s="40">
        <v>0</v>
      </c>
      <c r="M35" s="40">
        <v>0</v>
      </c>
      <c r="N35" s="40">
        <v>0</v>
      </c>
      <c r="O35" s="40">
        <v>0</v>
      </c>
      <c r="P35" s="40">
        <v>0</v>
      </c>
      <c r="Q35" s="40">
        <v>0</v>
      </c>
      <c r="R35" s="40">
        <v>0</v>
      </c>
      <c r="S35" s="40">
        <v>0</v>
      </c>
      <c r="T35" s="40">
        <v>0</v>
      </c>
      <c r="U35" s="40">
        <v>0</v>
      </c>
      <c r="V35" s="40">
        <v>0</v>
      </c>
      <c r="W35" s="40">
        <v>0</v>
      </c>
      <c r="X35" s="40">
        <v>0</v>
      </c>
      <c r="Y35" s="40">
        <v>0</v>
      </c>
      <c r="Z35" s="40">
        <v>0</v>
      </c>
      <c r="AA35" s="40">
        <v>0</v>
      </c>
      <c r="AB35" s="40">
        <v>0</v>
      </c>
      <c r="AC35" s="15">
        <f t="shared" si="2"/>
        <v>0</v>
      </c>
    </row>
    <row r="36" spans="1:29" ht="14.25" customHeight="1" x14ac:dyDescent="0.3">
      <c r="B36" s="62"/>
      <c r="C36" s="38" t="s">
        <v>29</v>
      </c>
      <c r="D36" s="40">
        <v>0</v>
      </c>
      <c r="E36" s="40">
        <v>0</v>
      </c>
      <c r="F36" s="40">
        <v>0</v>
      </c>
      <c r="G36" s="40">
        <v>0</v>
      </c>
      <c r="H36" s="40">
        <v>0</v>
      </c>
      <c r="I36" s="40">
        <v>0</v>
      </c>
      <c r="J36" s="40">
        <v>0</v>
      </c>
      <c r="K36" s="40">
        <v>0</v>
      </c>
      <c r="L36" s="40">
        <v>0</v>
      </c>
      <c r="M36" s="40">
        <v>0</v>
      </c>
      <c r="N36" s="40">
        <v>0</v>
      </c>
      <c r="O36" s="40">
        <v>0</v>
      </c>
      <c r="P36" s="40">
        <v>0</v>
      </c>
      <c r="Q36" s="40">
        <v>0</v>
      </c>
      <c r="R36" s="40">
        <v>0</v>
      </c>
      <c r="S36" s="40">
        <v>0</v>
      </c>
      <c r="T36" s="40">
        <v>0</v>
      </c>
      <c r="U36" s="40">
        <v>0</v>
      </c>
      <c r="V36" s="40">
        <v>0</v>
      </c>
      <c r="W36" s="40">
        <v>0</v>
      </c>
      <c r="X36" s="40">
        <v>0</v>
      </c>
      <c r="Y36" s="40">
        <v>0</v>
      </c>
      <c r="Z36" s="40">
        <v>0</v>
      </c>
      <c r="AA36" s="40">
        <v>0</v>
      </c>
      <c r="AB36" s="40">
        <v>0</v>
      </c>
      <c r="AC36" s="15">
        <f t="shared" si="2"/>
        <v>0</v>
      </c>
    </row>
    <row r="37" spans="1:29" ht="14.25" customHeight="1" x14ac:dyDescent="0.3">
      <c r="B37" s="63"/>
      <c r="C37" s="39" t="s">
        <v>29</v>
      </c>
      <c r="D37" s="43">
        <v>0</v>
      </c>
      <c r="E37" s="55">
        <v>0</v>
      </c>
      <c r="F37" s="55">
        <v>0</v>
      </c>
      <c r="G37" s="55">
        <v>0</v>
      </c>
      <c r="H37" s="55">
        <v>0</v>
      </c>
      <c r="I37" s="55">
        <v>0</v>
      </c>
      <c r="J37" s="55">
        <v>0</v>
      </c>
      <c r="K37" s="55">
        <v>0</v>
      </c>
      <c r="L37" s="55">
        <v>0</v>
      </c>
      <c r="M37" s="55">
        <v>0</v>
      </c>
      <c r="N37" s="55">
        <v>0</v>
      </c>
      <c r="O37" s="55">
        <v>0</v>
      </c>
      <c r="P37" s="55">
        <v>0</v>
      </c>
      <c r="Q37" s="55">
        <v>0</v>
      </c>
      <c r="R37" s="55">
        <v>0</v>
      </c>
      <c r="S37" s="55">
        <v>0</v>
      </c>
      <c r="T37" s="55">
        <v>0</v>
      </c>
      <c r="U37" s="55">
        <v>0</v>
      </c>
      <c r="V37" s="55">
        <v>0</v>
      </c>
      <c r="W37" s="55">
        <v>0</v>
      </c>
      <c r="X37" s="55">
        <v>0</v>
      </c>
      <c r="Y37" s="55">
        <v>0</v>
      </c>
      <c r="Z37" s="55">
        <v>0</v>
      </c>
      <c r="AA37" s="55">
        <v>0</v>
      </c>
      <c r="AB37" s="55">
        <v>0</v>
      </c>
      <c r="AC37" s="16">
        <f t="shared" si="2"/>
        <v>0</v>
      </c>
    </row>
    <row r="38" spans="1:29" ht="14.25" customHeight="1" x14ac:dyDescent="0.3">
      <c r="A38" s="3"/>
      <c r="B38" s="61" t="s">
        <v>30</v>
      </c>
      <c r="C38" s="21" t="s">
        <v>31</v>
      </c>
      <c r="D38" s="44">
        <v>0</v>
      </c>
      <c r="E38" s="44">
        <v>0</v>
      </c>
      <c r="F38" s="44">
        <v>0</v>
      </c>
      <c r="G38" s="44">
        <v>0</v>
      </c>
      <c r="H38" s="44">
        <v>0</v>
      </c>
      <c r="I38" s="44">
        <v>0</v>
      </c>
      <c r="J38" s="44">
        <v>0</v>
      </c>
      <c r="K38" s="44">
        <v>0</v>
      </c>
      <c r="L38" s="44">
        <v>0</v>
      </c>
      <c r="M38" s="44">
        <v>0</v>
      </c>
      <c r="N38" s="44">
        <v>0</v>
      </c>
      <c r="O38" s="44">
        <v>0</v>
      </c>
      <c r="P38" s="44">
        <v>0</v>
      </c>
      <c r="Q38" s="44">
        <v>0</v>
      </c>
      <c r="R38" s="44">
        <v>0</v>
      </c>
      <c r="S38" s="44">
        <v>0</v>
      </c>
      <c r="T38" s="44">
        <v>0</v>
      </c>
      <c r="U38" s="44">
        <v>0</v>
      </c>
      <c r="V38" s="44">
        <v>0</v>
      </c>
      <c r="W38" s="44">
        <v>0</v>
      </c>
      <c r="X38" s="44">
        <v>0</v>
      </c>
      <c r="Y38" s="44">
        <v>0</v>
      </c>
      <c r="Z38" s="44">
        <v>0</v>
      </c>
      <c r="AA38" s="44">
        <v>0</v>
      </c>
      <c r="AB38" s="44">
        <v>0</v>
      </c>
      <c r="AC38" s="22">
        <f t="shared" si="2"/>
        <v>0</v>
      </c>
    </row>
    <row r="39" spans="1:29" ht="14.25" customHeight="1" x14ac:dyDescent="0.3">
      <c r="A39" s="3"/>
      <c r="B39" s="62"/>
      <c r="C39" s="23" t="s">
        <v>32</v>
      </c>
      <c r="D39" s="44">
        <v>0</v>
      </c>
      <c r="E39" s="44">
        <v>0</v>
      </c>
      <c r="F39" s="44">
        <v>0</v>
      </c>
      <c r="G39" s="44">
        <v>0</v>
      </c>
      <c r="H39" s="44">
        <v>0</v>
      </c>
      <c r="I39" s="44">
        <v>0</v>
      </c>
      <c r="J39" s="44">
        <v>0</v>
      </c>
      <c r="K39" s="44">
        <v>0</v>
      </c>
      <c r="L39" s="44">
        <v>0</v>
      </c>
      <c r="M39" s="44">
        <v>0</v>
      </c>
      <c r="N39" s="44">
        <v>0</v>
      </c>
      <c r="O39" s="44">
        <v>0</v>
      </c>
      <c r="P39" s="44">
        <v>0</v>
      </c>
      <c r="Q39" s="44">
        <v>0</v>
      </c>
      <c r="R39" s="44">
        <v>0</v>
      </c>
      <c r="S39" s="44">
        <v>0</v>
      </c>
      <c r="T39" s="44">
        <v>0</v>
      </c>
      <c r="U39" s="44">
        <v>0</v>
      </c>
      <c r="V39" s="44">
        <v>0</v>
      </c>
      <c r="W39" s="44">
        <v>0</v>
      </c>
      <c r="X39" s="44">
        <v>0</v>
      </c>
      <c r="Y39" s="44">
        <v>0</v>
      </c>
      <c r="Z39" s="44">
        <v>0</v>
      </c>
      <c r="AA39" s="44">
        <v>0</v>
      </c>
      <c r="AB39" s="44">
        <v>0</v>
      </c>
      <c r="AC39" s="22">
        <f t="shared" si="2"/>
        <v>0</v>
      </c>
    </row>
    <row r="40" spans="1:29" ht="14.25" customHeight="1" x14ac:dyDescent="0.3">
      <c r="B40" s="63"/>
      <c r="C40" s="60" t="s">
        <v>210</v>
      </c>
      <c r="D40" s="43">
        <v>0</v>
      </c>
      <c r="E40" s="55">
        <v>0</v>
      </c>
      <c r="F40" s="55">
        <v>0</v>
      </c>
      <c r="G40" s="55">
        <v>0</v>
      </c>
      <c r="H40" s="55">
        <v>0</v>
      </c>
      <c r="I40" s="55">
        <v>0</v>
      </c>
      <c r="J40" s="55">
        <v>0</v>
      </c>
      <c r="K40" s="55">
        <v>0</v>
      </c>
      <c r="L40" s="55">
        <v>0</v>
      </c>
      <c r="M40" s="55">
        <v>0</v>
      </c>
      <c r="N40" s="55">
        <v>0</v>
      </c>
      <c r="O40" s="55">
        <v>0</v>
      </c>
      <c r="P40" s="55">
        <v>0</v>
      </c>
      <c r="Q40" s="55">
        <v>0</v>
      </c>
      <c r="R40" s="55">
        <v>0</v>
      </c>
      <c r="S40" s="55">
        <v>0</v>
      </c>
      <c r="T40" s="55">
        <v>0</v>
      </c>
      <c r="U40" s="55">
        <v>0</v>
      </c>
      <c r="V40" s="55">
        <v>0</v>
      </c>
      <c r="W40" s="55">
        <v>0</v>
      </c>
      <c r="X40" s="55">
        <v>0</v>
      </c>
      <c r="Y40" s="55">
        <v>0</v>
      </c>
      <c r="Z40" s="55">
        <v>0</v>
      </c>
      <c r="AA40" s="55">
        <v>0</v>
      </c>
      <c r="AB40" s="55">
        <v>0</v>
      </c>
      <c r="AC40" s="16">
        <f t="shared" si="2"/>
        <v>0</v>
      </c>
    </row>
    <row r="41" spans="1:29" ht="14.25" customHeight="1" x14ac:dyDescent="0.3">
      <c r="B41" s="61" t="s">
        <v>33</v>
      </c>
      <c r="C41" s="52" t="s">
        <v>34</v>
      </c>
      <c r="D41" s="40">
        <v>0</v>
      </c>
      <c r="E41" s="40">
        <v>0</v>
      </c>
      <c r="F41" s="40">
        <v>0</v>
      </c>
      <c r="G41" s="40">
        <v>0</v>
      </c>
      <c r="H41" s="40">
        <v>0</v>
      </c>
      <c r="I41" s="40">
        <v>0</v>
      </c>
      <c r="J41" s="40">
        <v>0</v>
      </c>
      <c r="K41" s="40">
        <v>0</v>
      </c>
      <c r="L41" s="40">
        <v>0</v>
      </c>
      <c r="M41" s="40">
        <v>0</v>
      </c>
      <c r="N41" s="40">
        <v>0</v>
      </c>
      <c r="O41" s="40">
        <v>0</v>
      </c>
      <c r="P41" s="40">
        <v>0</v>
      </c>
      <c r="Q41" s="40">
        <v>0</v>
      </c>
      <c r="R41" s="40">
        <v>0</v>
      </c>
      <c r="S41" s="40">
        <v>0</v>
      </c>
      <c r="T41" s="40">
        <v>0</v>
      </c>
      <c r="U41" s="40">
        <v>0</v>
      </c>
      <c r="V41" s="40">
        <v>0</v>
      </c>
      <c r="W41" s="40">
        <v>0</v>
      </c>
      <c r="X41" s="40">
        <v>0</v>
      </c>
      <c r="Y41" s="40">
        <v>0</v>
      </c>
      <c r="Z41" s="40">
        <v>0</v>
      </c>
      <c r="AA41" s="40">
        <v>0</v>
      </c>
      <c r="AB41" s="40">
        <v>0</v>
      </c>
      <c r="AC41" s="15">
        <f t="shared" si="2"/>
        <v>0</v>
      </c>
    </row>
    <row r="42" spans="1:29" ht="14.25" customHeight="1" x14ac:dyDescent="0.3">
      <c r="B42" s="63"/>
      <c r="C42" s="60" t="s">
        <v>35</v>
      </c>
      <c r="D42" s="43">
        <v>0</v>
      </c>
      <c r="E42" s="55">
        <v>0</v>
      </c>
      <c r="F42" s="55">
        <v>0</v>
      </c>
      <c r="G42" s="55">
        <v>0</v>
      </c>
      <c r="H42" s="55">
        <v>0</v>
      </c>
      <c r="I42" s="55">
        <v>0</v>
      </c>
      <c r="J42" s="55">
        <v>0</v>
      </c>
      <c r="K42" s="55">
        <v>0</v>
      </c>
      <c r="L42" s="55">
        <v>0</v>
      </c>
      <c r="M42" s="55">
        <v>0</v>
      </c>
      <c r="N42" s="55">
        <v>0</v>
      </c>
      <c r="O42" s="55">
        <v>0</v>
      </c>
      <c r="P42" s="55">
        <v>0</v>
      </c>
      <c r="Q42" s="55">
        <v>0</v>
      </c>
      <c r="R42" s="55">
        <v>0</v>
      </c>
      <c r="S42" s="55">
        <v>0</v>
      </c>
      <c r="T42" s="55">
        <v>0</v>
      </c>
      <c r="U42" s="55">
        <v>0</v>
      </c>
      <c r="V42" s="55">
        <v>0</v>
      </c>
      <c r="W42" s="55">
        <v>0</v>
      </c>
      <c r="X42" s="55">
        <v>0</v>
      </c>
      <c r="Y42" s="55">
        <v>0</v>
      </c>
      <c r="Z42" s="55">
        <v>0</v>
      </c>
      <c r="AA42" s="55">
        <v>0</v>
      </c>
      <c r="AB42" s="55">
        <v>0</v>
      </c>
      <c r="AC42" s="16">
        <f t="shared" si="2"/>
        <v>0</v>
      </c>
    </row>
    <row r="43" spans="1:29" ht="14.25" customHeight="1" x14ac:dyDescent="0.3">
      <c r="B43" s="61" t="s">
        <v>19</v>
      </c>
      <c r="C43" s="52" t="s">
        <v>20</v>
      </c>
      <c r="D43" s="40">
        <v>0</v>
      </c>
      <c r="E43" s="40">
        <v>0</v>
      </c>
      <c r="F43" s="40">
        <v>0</v>
      </c>
      <c r="G43" s="40">
        <v>0</v>
      </c>
      <c r="H43" s="40">
        <v>0</v>
      </c>
      <c r="I43" s="40">
        <v>0</v>
      </c>
      <c r="J43" s="40">
        <v>0</v>
      </c>
      <c r="K43" s="40">
        <v>0</v>
      </c>
      <c r="L43" s="40">
        <v>0</v>
      </c>
      <c r="M43" s="40">
        <v>0</v>
      </c>
      <c r="N43" s="40">
        <v>0</v>
      </c>
      <c r="O43" s="40">
        <v>0</v>
      </c>
      <c r="P43" s="40">
        <v>0</v>
      </c>
      <c r="Q43" s="40">
        <v>0</v>
      </c>
      <c r="R43" s="40">
        <v>0</v>
      </c>
      <c r="S43" s="40">
        <v>0</v>
      </c>
      <c r="T43" s="40">
        <v>0</v>
      </c>
      <c r="U43" s="40">
        <v>0</v>
      </c>
      <c r="V43" s="40">
        <v>0</v>
      </c>
      <c r="W43" s="40">
        <v>0</v>
      </c>
      <c r="X43" s="40">
        <v>0</v>
      </c>
      <c r="Y43" s="40">
        <v>0</v>
      </c>
      <c r="Z43" s="40">
        <v>0</v>
      </c>
      <c r="AA43" s="40">
        <v>0</v>
      </c>
      <c r="AB43" s="40">
        <v>0</v>
      </c>
      <c r="AC43" s="15">
        <f t="shared" si="2"/>
        <v>0</v>
      </c>
    </row>
    <row r="44" spans="1:29" ht="14.25" customHeight="1" x14ac:dyDescent="0.3">
      <c r="B44" s="62"/>
      <c r="C44" s="38" t="s">
        <v>14</v>
      </c>
      <c r="D44" s="40">
        <v>0</v>
      </c>
      <c r="E44" s="40">
        <v>0</v>
      </c>
      <c r="F44" s="40">
        <v>0</v>
      </c>
      <c r="G44" s="40">
        <v>0</v>
      </c>
      <c r="H44" s="40">
        <v>0</v>
      </c>
      <c r="I44" s="40">
        <v>0</v>
      </c>
      <c r="J44" s="40">
        <v>0</v>
      </c>
      <c r="K44" s="40">
        <v>0</v>
      </c>
      <c r="L44" s="40">
        <v>0</v>
      </c>
      <c r="M44" s="40">
        <v>0</v>
      </c>
      <c r="N44" s="40">
        <v>0</v>
      </c>
      <c r="O44" s="40">
        <v>0</v>
      </c>
      <c r="P44" s="40">
        <v>0</v>
      </c>
      <c r="Q44" s="40">
        <v>0</v>
      </c>
      <c r="R44" s="40">
        <v>0</v>
      </c>
      <c r="S44" s="40">
        <v>0</v>
      </c>
      <c r="T44" s="40">
        <v>0</v>
      </c>
      <c r="U44" s="40">
        <v>0</v>
      </c>
      <c r="V44" s="40">
        <v>0</v>
      </c>
      <c r="W44" s="40">
        <v>0</v>
      </c>
      <c r="X44" s="40">
        <v>0</v>
      </c>
      <c r="Y44" s="40">
        <v>0</v>
      </c>
      <c r="Z44" s="40">
        <v>0</v>
      </c>
      <c r="AA44" s="40">
        <v>0</v>
      </c>
      <c r="AB44" s="40">
        <v>0</v>
      </c>
      <c r="AC44" s="15">
        <f t="shared" si="2"/>
        <v>0</v>
      </c>
    </row>
    <row r="45" spans="1:29" ht="14.25" customHeight="1" x14ac:dyDescent="0.3">
      <c r="B45" s="63"/>
      <c r="C45" s="39" t="s">
        <v>14</v>
      </c>
      <c r="D45" s="41">
        <v>0</v>
      </c>
      <c r="E45" s="41">
        <v>0</v>
      </c>
      <c r="F45" s="41">
        <v>0</v>
      </c>
      <c r="G45" s="41">
        <v>0</v>
      </c>
      <c r="H45" s="41">
        <v>0</v>
      </c>
      <c r="I45" s="41">
        <v>0</v>
      </c>
      <c r="J45" s="41">
        <v>0</v>
      </c>
      <c r="K45" s="41">
        <v>0</v>
      </c>
      <c r="L45" s="41">
        <v>0</v>
      </c>
      <c r="M45" s="41">
        <v>0</v>
      </c>
      <c r="N45" s="41">
        <v>0</v>
      </c>
      <c r="O45" s="41">
        <v>0</v>
      </c>
      <c r="P45" s="41">
        <v>0</v>
      </c>
      <c r="Q45" s="41">
        <v>0</v>
      </c>
      <c r="R45" s="41">
        <v>0</v>
      </c>
      <c r="S45" s="41">
        <v>0</v>
      </c>
      <c r="T45" s="41">
        <v>0</v>
      </c>
      <c r="U45" s="41">
        <v>0</v>
      </c>
      <c r="V45" s="41">
        <v>0</v>
      </c>
      <c r="W45" s="41">
        <v>0</v>
      </c>
      <c r="X45" s="41">
        <v>0</v>
      </c>
      <c r="Y45" s="41">
        <v>0</v>
      </c>
      <c r="Z45" s="41">
        <v>0</v>
      </c>
      <c r="AA45" s="41">
        <v>0</v>
      </c>
      <c r="AB45" s="41">
        <v>0</v>
      </c>
      <c r="AC45" s="56">
        <f t="shared" si="2"/>
        <v>0</v>
      </c>
    </row>
    <row r="46" spans="1:29" ht="14.25" customHeight="1" x14ac:dyDescent="0.3">
      <c r="B46" s="57"/>
      <c r="C46" s="58" t="str">
        <f>+B$30&amp; " Total"</f>
        <v>Revenue Total</v>
      </c>
      <c r="D46" s="15">
        <f t="shared" ref="D46:AB46" si="3">SUM(D31:D45)</f>
        <v>0</v>
      </c>
      <c r="E46" s="15">
        <f t="shared" si="3"/>
        <v>0</v>
      </c>
      <c r="F46" s="15">
        <f t="shared" si="3"/>
        <v>0</v>
      </c>
      <c r="G46" s="15">
        <f t="shared" si="3"/>
        <v>0</v>
      </c>
      <c r="H46" s="15">
        <f t="shared" si="3"/>
        <v>0</v>
      </c>
      <c r="I46" s="15">
        <f t="shared" si="3"/>
        <v>0</v>
      </c>
      <c r="J46" s="15">
        <f t="shared" si="3"/>
        <v>0</v>
      </c>
      <c r="K46" s="15">
        <f t="shared" si="3"/>
        <v>0</v>
      </c>
      <c r="L46" s="15">
        <f t="shared" si="3"/>
        <v>0</v>
      </c>
      <c r="M46" s="15">
        <f t="shared" si="3"/>
        <v>0</v>
      </c>
      <c r="N46" s="15">
        <f t="shared" si="3"/>
        <v>0</v>
      </c>
      <c r="O46" s="15">
        <f t="shared" si="3"/>
        <v>0</v>
      </c>
      <c r="P46" s="15">
        <f t="shared" si="3"/>
        <v>0</v>
      </c>
      <c r="Q46" s="15">
        <f t="shared" si="3"/>
        <v>0</v>
      </c>
      <c r="R46" s="15">
        <f t="shared" si="3"/>
        <v>0</v>
      </c>
      <c r="S46" s="15">
        <f t="shared" si="3"/>
        <v>0</v>
      </c>
      <c r="T46" s="15">
        <f t="shared" si="3"/>
        <v>0</v>
      </c>
      <c r="U46" s="15">
        <f t="shared" si="3"/>
        <v>0</v>
      </c>
      <c r="V46" s="15">
        <f t="shared" si="3"/>
        <v>0</v>
      </c>
      <c r="W46" s="15">
        <f t="shared" si="3"/>
        <v>0</v>
      </c>
      <c r="X46" s="15">
        <f t="shared" si="3"/>
        <v>0</v>
      </c>
      <c r="Y46" s="15">
        <f t="shared" si="3"/>
        <v>0</v>
      </c>
      <c r="Z46" s="15">
        <f t="shared" si="3"/>
        <v>0</v>
      </c>
      <c r="AA46" s="15">
        <f t="shared" si="3"/>
        <v>0</v>
      </c>
      <c r="AB46" s="15">
        <f t="shared" si="3"/>
        <v>0</v>
      </c>
      <c r="AC46" s="15">
        <f t="shared" si="2"/>
        <v>0</v>
      </c>
    </row>
    <row r="47" spans="1:29" ht="14.25" customHeight="1" x14ac:dyDescent="0.3"/>
    <row r="48" spans="1:29" ht="14.25" customHeight="1" x14ac:dyDescent="0.3">
      <c r="C48" s="24" t="str">
        <f>+B$10&amp; " (Vehicle Operations) - Total"</f>
        <v>Expenditure (Vehicle Operations) - Total</v>
      </c>
      <c r="D48" s="15">
        <f t="shared" ref="D48:AC48" si="4">+D11+D12+D13+D14+D15+D16</f>
        <v>0</v>
      </c>
      <c r="E48" s="15">
        <f t="shared" si="4"/>
        <v>0</v>
      </c>
      <c r="F48" s="15">
        <f t="shared" si="4"/>
        <v>0</v>
      </c>
      <c r="G48" s="15">
        <f t="shared" si="4"/>
        <v>0</v>
      </c>
      <c r="H48" s="15">
        <f t="shared" si="4"/>
        <v>0</v>
      </c>
      <c r="I48" s="15">
        <f t="shared" si="4"/>
        <v>0</v>
      </c>
      <c r="J48" s="15">
        <f t="shared" si="4"/>
        <v>0</v>
      </c>
      <c r="K48" s="15">
        <f t="shared" si="4"/>
        <v>0</v>
      </c>
      <c r="L48" s="15">
        <f t="shared" si="4"/>
        <v>0</v>
      </c>
      <c r="M48" s="15">
        <f t="shared" si="4"/>
        <v>0</v>
      </c>
      <c r="N48" s="15">
        <f t="shared" si="4"/>
        <v>0</v>
      </c>
      <c r="O48" s="15">
        <f t="shared" si="4"/>
        <v>0</v>
      </c>
      <c r="P48" s="15">
        <f t="shared" si="4"/>
        <v>0</v>
      </c>
      <c r="Q48" s="15">
        <f t="shared" si="4"/>
        <v>0</v>
      </c>
      <c r="R48" s="15">
        <f t="shared" si="4"/>
        <v>0</v>
      </c>
      <c r="S48" s="15">
        <f t="shared" si="4"/>
        <v>0</v>
      </c>
      <c r="T48" s="15">
        <f t="shared" si="4"/>
        <v>0</v>
      </c>
      <c r="U48" s="15">
        <f t="shared" si="4"/>
        <v>0</v>
      </c>
      <c r="V48" s="15">
        <f t="shared" si="4"/>
        <v>0</v>
      </c>
      <c r="W48" s="15">
        <f t="shared" si="4"/>
        <v>0</v>
      </c>
      <c r="X48" s="15">
        <f t="shared" si="4"/>
        <v>0</v>
      </c>
      <c r="Y48" s="15">
        <f t="shared" si="4"/>
        <v>0</v>
      </c>
      <c r="Z48" s="15">
        <f t="shared" si="4"/>
        <v>0</v>
      </c>
      <c r="AA48" s="15">
        <f t="shared" si="4"/>
        <v>0</v>
      </c>
      <c r="AB48" s="15">
        <f t="shared" si="4"/>
        <v>0</v>
      </c>
      <c r="AC48" s="15">
        <f t="shared" si="4"/>
        <v>0</v>
      </c>
    </row>
    <row r="49" spans="2:29" ht="14.25" customHeight="1" x14ac:dyDescent="0.3">
      <c r="C49" s="24" t="str">
        <f>+B$10&amp; " (Vehicle Maintenance) - Total"</f>
        <v>Expenditure (Vehicle Maintenance) - Total</v>
      </c>
      <c r="D49" s="15">
        <f t="shared" ref="D49:AC49" si="5">+D17+D18+D19+D20</f>
        <v>0</v>
      </c>
      <c r="E49" s="15">
        <f t="shared" si="5"/>
        <v>0</v>
      </c>
      <c r="F49" s="15">
        <f t="shared" si="5"/>
        <v>0</v>
      </c>
      <c r="G49" s="15">
        <f t="shared" si="5"/>
        <v>0</v>
      </c>
      <c r="H49" s="15">
        <f t="shared" si="5"/>
        <v>0</v>
      </c>
      <c r="I49" s="15">
        <f t="shared" si="5"/>
        <v>0</v>
      </c>
      <c r="J49" s="15">
        <f t="shared" si="5"/>
        <v>0</v>
      </c>
      <c r="K49" s="15">
        <f t="shared" si="5"/>
        <v>0</v>
      </c>
      <c r="L49" s="15">
        <f t="shared" si="5"/>
        <v>0</v>
      </c>
      <c r="M49" s="15">
        <f t="shared" si="5"/>
        <v>0</v>
      </c>
      <c r="N49" s="15">
        <f t="shared" si="5"/>
        <v>0</v>
      </c>
      <c r="O49" s="15">
        <f t="shared" si="5"/>
        <v>0</v>
      </c>
      <c r="P49" s="15">
        <f t="shared" si="5"/>
        <v>0</v>
      </c>
      <c r="Q49" s="15">
        <f t="shared" si="5"/>
        <v>0</v>
      </c>
      <c r="R49" s="15">
        <f t="shared" si="5"/>
        <v>0</v>
      </c>
      <c r="S49" s="15">
        <f t="shared" si="5"/>
        <v>0</v>
      </c>
      <c r="T49" s="15">
        <f t="shared" si="5"/>
        <v>0</v>
      </c>
      <c r="U49" s="15">
        <f t="shared" si="5"/>
        <v>0</v>
      </c>
      <c r="V49" s="15">
        <f t="shared" si="5"/>
        <v>0</v>
      </c>
      <c r="W49" s="15">
        <f t="shared" si="5"/>
        <v>0</v>
      </c>
      <c r="X49" s="15">
        <f t="shared" si="5"/>
        <v>0</v>
      </c>
      <c r="Y49" s="15">
        <f t="shared" si="5"/>
        <v>0</v>
      </c>
      <c r="Z49" s="15">
        <f t="shared" si="5"/>
        <v>0</v>
      </c>
      <c r="AA49" s="15">
        <f t="shared" si="5"/>
        <v>0</v>
      </c>
      <c r="AB49" s="15">
        <f t="shared" si="5"/>
        <v>0</v>
      </c>
      <c r="AC49" s="15">
        <f t="shared" si="5"/>
        <v>0</v>
      </c>
    </row>
    <row r="50" spans="2:29" ht="14.25" customHeight="1" x14ac:dyDescent="0.3">
      <c r="C50" s="24" t="str">
        <f>+B$10&amp; " (Administration) - Total"</f>
        <v>Expenditure (Administration) - Total</v>
      </c>
      <c r="D50" s="15">
        <f t="shared" ref="D50:AC50" si="6">+D21+D22+D23+D24</f>
        <v>0</v>
      </c>
      <c r="E50" s="15">
        <f t="shared" si="6"/>
        <v>0</v>
      </c>
      <c r="F50" s="15">
        <f t="shared" si="6"/>
        <v>0</v>
      </c>
      <c r="G50" s="15">
        <f t="shared" si="6"/>
        <v>0</v>
      </c>
      <c r="H50" s="15">
        <f t="shared" si="6"/>
        <v>0</v>
      </c>
      <c r="I50" s="15">
        <f t="shared" si="6"/>
        <v>0</v>
      </c>
      <c r="J50" s="15">
        <f t="shared" si="6"/>
        <v>0</v>
      </c>
      <c r="K50" s="15">
        <f t="shared" si="6"/>
        <v>0</v>
      </c>
      <c r="L50" s="15">
        <f t="shared" si="6"/>
        <v>0</v>
      </c>
      <c r="M50" s="15">
        <f t="shared" si="6"/>
        <v>0</v>
      </c>
      <c r="N50" s="15">
        <f t="shared" si="6"/>
        <v>0</v>
      </c>
      <c r="O50" s="15">
        <f t="shared" si="6"/>
        <v>0</v>
      </c>
      <c r="P50" s="15">
        <f t="shared" si="6"/>
        <v>0</v>
      </c>
      <c r="Q50" s="15">
        <f t="shared" si="6"/>
        <v>0</v>
      </c>
      <c r="R50" s="15">
        <f t="shared" si="6"/>
        <v>0</v>
      </c>
      <c r="S50" s="15">
        <f t="shared" si="6"/>
        <v>0</v>
      </c>
      <c r="T50" s="15">
        <f t="shared" si="6"/>
        <v>0</v>
      </c>
      <c r="U50" s="15">
        <f t="shared" si="6"/>
        <v>0</v>
      </c>
      <c r="V50" s="15">
        <f t="shared" si="6"/>
        <v>0</v>
      </c>
      <c r="W50" s="15">
        <f t="shared" si="6"/>
        <v>0</v>
      </c>
      <c r="X50" s="15">
        <f t="shared" si="6"/>
        <v>0</v>
      </c>
      <c r="Y50" s="15">
        <f t="shared" si="6"/>
        <v>0</v>
      </c>
      <c r="Z50" s="15">
        <f t="shared" si="6"/>
        <v>0</v>
      </c>
      <c r="AA50" s="15">
        <f t="shared" si="6"/>
        <v>0</v>
      </c>
      <c r="AB50" s="15">
        <f t="shared" si="6"/>
        <v>0</v>
      </c>
      <c r="AC50" s="15">
        <f t="shared" si="6"/>
        <v>0</v>
      </c>
    </row>
    <row r="51" spans="2:29" ht="14.25" customHeight="1" x14ac:dyDescent="0.3">
      <c r="C51" s="24" t="str">
        <f>+B$10&amp; " (In-Kind) - Total"</f>
        <v>Expenditure (In-Kind) - Total</v>
      </c>
      <c r="D51" s="56">
        <f t="shared" ref="D51:AC51" si="7">+D25+D26+D27</f>
        <v>0</v>
      </c>
      <c r="E51" s="56">
        <f t="shared" si="7"/>
        <v>0</v>
      </c>
      <c r="F51" s="56">
        <f t="shared" si="7"/>
        <v>0</v>
      </c>
      <c r="G51" s="56">
        <f t="shared" si="7"/>
        <v>0</v>
      </c>
      <c r="H51" s="56">
        <f t="shared" si="7"/>
        <v>0</v>
      </c>
      <c r="I51" s="56">
        <f t="shared" si="7"/>
        <v>0</v>
      </c>
      <c r="J51" s="56">
        <f t="shared" si="7"/>
        <v>0</v>
      </c>
      <c r="K51" s="56">
        <f t="shared" si="7"/>
        <v>0</v>
      </c>
      <c r="L51" s="56">
        <f t="shared" si="7"/>
        <v>0</v>
      </c>
      <c r="M51" s="56">
        <f t="shared" si="7"/>
        <v>0</v>
      </c>
      <c r="N51" s="56">
        <f t="shared" si="7"/>
        <v>0</v>
      </c>
      <c r="O51" s="56">
        <f t="shared" si="7"/>
        <v>0</v>
      </c>
      <c r="P51" s="56">
        <f t="shared" si="7"/>
        <v>0</v>
      </c>
      <c r="Q51" s="56">
        <f t="shared" si="7"/>
        <v>0</v>
      </c>
      <c r="R51" s="56">
        <f t="shared" si="7"/>
        <v>0</v>
      </c>
      <c r="S51" s="56">
        <f t="shared" si="7"/>
        <v>0</v>
      </c>
      <c r="T51" s="56">
        <f t="shared" si="7"/>
        <v>0</v>
      </c>
      <c r="U51" s="56">
        <f t="shared" si="7"/>
        <v>0</v>
      </c>
      <c r="V51" s="56">
        <f t="shared" si="7"/>
        <v>0</v>
      </c>
      <c r="W51" s="56">
        <f t="shared" si="7"/>
        <v>0</v>
      </c>
      <c r="X51" s="56">
        <f t="shared" si="7"/>
        <v>0</v>
      </c>
      <c r="Y51" s="56">
        <f t="shared" si="7"/>
        <v>0</v>
      </c>
      <c r="Z51" s="56">
        <f t="shared" si="7"/>
        <v>0</v>
      </c>
      <c r="AA51" s="56">
        <f t="shared" si="7"/>
        <v>0</v>
      </c>
      <c r="AB51" s="56">
        <f t="shared" si="7"/>
        <v>0</v>
      </c>
      <c r="AC51" s="56">
        <f t="shared" si="7"/>
        <v>0</v>
      </c>
    </row>
    <row r="52" spans="2:29" ht="14.25" customHeight="1" x14ac:dyDescent="0.3">
      <c r="C52" s="24" t="str">
        <f>+B$10&amp; " - Total"</f>
        <v>Expenditure - Total</v>
      </c>
      <c r="D52" s="15">
        <f>SUM(D48:D51)</f>
        <v>0</v>
      </c>
      <c r="E52" s="15">
        <f t="shared" ref="D52:AC52" si="8">SUM(E48:E51)</f>
        <v>0</v>
      </c>
      <c r="F52" s="15">
        <f t="shared" si="8"/>
        <v>0</v>
      </c>
      <c r="G52" s="15">
        <f t="shared" si="8"/>
        <v>0</v>
      </c>
      <c r="H52" s="15">
        <f t="shared" si="8"/>
        <v>0</v>
      </c>
      <c r="I52" s="15">
        <f t="shared" si="8"/>
        <v>0</v>
      </c>
      <c r="J52" s="15">
        <f t="shared" si="8"/>
        <v>0</v>
      </c>
      <c r="K52" s="15">
        <f t="shared" si="8"/>
        <v>0</v>
      </c>
      <c r="L52" s="15">
        <f t="shared" si="8"/>
        <v>0</v>
      </c>
      <c r="M52" s="15">
        <f t="shared" si="8"/>
        <v>0</v>
      </c>
      <c r="N52" s="15">
        <f t="shared" si="8"/>
        <v>0</v>
      </c>
      <c r="O52" s="15">
        <f t="shared" si="8"/>
        <v>0</v>
      </c>
      <c r="P52" s="15">
        <f t="shared" si="8"/>
        <v>0</v>
      </c>
      <c r="Q52" s="15">
        <f t="shared" si="8"/>
        <v>0</v>
      </c>
      <c r="R52" s="15">
        <f t="shared" si="8"/>
        <v>0</v>
      </c>
      <c r="S52" s="15">
        <f t="shared" si="8"/>
        <v>0</v>
      </c>
      <c r="T52" s="15">
        <f t="shared" si="8"/>
        <v>0</v>
      </c>
      <c r="U52" s="15">
        <f t="shared" si="8"/>
        <v>0</v>
      </c>
      <c r="V52" s="15">
        <f t="shared" si="8"/>
        <v>0</v>
      </c>
      <c r="W52" s="15">
        <f t="shared" si="8"/>
        <v>0</v>
      </c>
      <c r="X52" s="15">
        <f t="shared" si="8"/>
        <v>0</v>
      </c>
      <c r="Y52" s="15">
        <f t="shared" si="8"/>
        <v>0</v>
      </c>
      <c r="Z52" s="15">
        <f t="shared" si="8"/>
        <v>0</v>
      </c>
      <c r="AA52" s="15">
        <f t="shared" si="8"/>
        <v>0</v>
      </c>
      <c r="AB52" s="15">
        <f t="shared" si="8"/>
        <v>0</v>
      </c>
      <c r="AC52" s="15">
        <f t="shared" si="8"/>
        <v>0</v>
      </c>
    </row>
    <row r="53" spans="2:29" ht="14.25" customHeight="1" x14ac:dyDescent="0.3">
      <c r="C53" s="24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</row>
    <row r="54" spans="2:29" ht="14.25" customHeight="1" x14ac:dyDescent="0.3">
      <c r="C54" s="24" t="str">
        <f>+B$30&amp; " Government (Local) - Total"</f>
        <v>Revenue Government (Local) - Total</v>
      </c>
      <c r="D54" s="15">
        <f t="shared" ref="D54:AC54" si="9">+D31</f>
        <v>0</v>
      </c>
      <c r="E54" s="15">
        <f t="shared" si="9"/>
        <v>0</v>
      </c>
      <c r="F54" s="15">
        <f t="shared" si="9"/>
        <v>0</v>
      </c>
      <c r="G54" s="15">
        <f t="shared" si="9"/>
        <v>0</v>
      </c>
      <c r="H54" s="15">
        <f t="shared" si="9"/>
        <v>0</v>
      </c>
      <c r="I54" s="15">
        <f t="shared" si="9"/>
        <v>0</v>
      </c>
      <c r="J54" s="15">
        <f t="shared" si="9"/>
        <v>0</v>
      </c>
      <c r="K54" s="15">
        <f t="shared" si="9"/>
        <v>0</v>
      </c>
      <c r="L54" s="15">
        <f t="shared" si="9"/>
        <v>0</v>
      </c>
      <c r="M54" s="15">
        <f t="shared" si="9"/>
        <v>0</v>
      </c>
      <c r="N54" s="15">
        <f t="shared" si="9"/>
        <v>0</v>
      </c>
      <c r="O54" s="15">
        <f t="shared" si="9"/>
        <v>0</v>
      </c>
      <c r="P54" s="15">
        <f t="shared" si="9"/>
        <v>0</v>
      </c>
      <c r="Q54" s="15">
        <f t="shared" si="9"/>
        <v>0</v>
      </c>
      <c r="R54" s="15">
        <f t="shared" si="9"/>
        <v>0</v>
      </c>
      <c r="S54" s="15">
        <f t="shared" si="9"/>
        <v>0</v>
      </c>
      <c r="T54" s="15">
        <f t="shared" si="9"/>
        <v>0</v>
      </c>
      <c r="U54" s="15">
        <f t="shared" si="9"/>
        <v>0</v>
      </c>
      <c r="V54" s="15">
        <f t="shared" si="9"/>
        <v>0</v>
      </c>
      <c r="W54" s="15">
        <f t="shared" si="9"/>
        <v>0</v>
      </c>
      <c r="X54" s="15">
        <f t="shared" si="9"/>
        <v>0</v>
      </c>
      <c r="Y54" s="15">
        <f t="shared" si="9"/>
        <v>0</v>
      </c>
      <c r="Z54" s="15">
        <f t="shared" si="9"/>
        <v>0</v>
      </c>
      <c r="AA54" s="15">
        <f t="shared" si="9"/>
        <v>0</v>
      </c>
      <c r="AB54" s="15">
        <f t="shared" si="9"/>
        <v>0</v>
      </c>
      <c r="AC54" s="15">
        <f t="shared" si="9"/>
        <v>0</v>
      </c>
    </row>
    <row r="55" spans="2:29" ht="14.25" customHeight="1" x14ac:dyDescent="0.3">
      <c r="C55" s="24" t="str">
        <f>+B$30&amp; " Government (Federal) - Total"</f>
        <v>Revenue Government (Federal) - Total</v>
      </c>
      <c r="D55" s="15">
        <f t="shared" ref="D55:AC55" si="10">+D32+D33+D34</f>
        <v>0</v>
      </c>
      <c r="E55" s="15">
        <f t="shared" si="10"/>
        <v>0</v>
      </c>
      <c r="F55" s="15">
        <f t="shared" si="10"/>
        <v>0</v>
      </c>
      <c r="G55" s="15">
        <f t="shared" si="10"/>
        <v>0</v>
      </c>
      <c r="H55" s="15">
        <f t="shared" si="10"/>
        <v>0</v>
      </c>
      <c r="I55" s="15">
        <f t="shared" si="10"/>
        <v>0</v>
      </c>
      <c r="J55" s="15">
        <f t="shared" si="10"/>
        <v>0</v>
      </c>
      <c r="K55" s="15">
        <f t="shared" si="10"/>
        <v>0</v>
      </c>
      <c r="L55" s="15">
        <f t="shared" si="10"/>
        <v>0</v>
      </c>
      <c r="M55" s="15">
        <f t="shared" si="10"/>
        <v>0</v>
      </c>
      <c r="N55" s="15">
        <f t="shared" si="10"/>
        <v>0</v>
      </c>
      <c r="O55" s="15">
        <f t="shared" si="10"/>
        <v>0</v>
      </c>
      <c r="P55" s="15">
        <f t="shared" si="10"/>
        <v>0</v>
      </c>
      <c r="Q55" s="15">
        <f t="shared" si="10"/>
        <v>0</v>
      </c>
      <c r="R55" s="15">
        <f t="shared" si="10"/>
        <v>0</v>
      </c>
      <c r="S55" s="15">
        <f t="shared" si="10"/>
        <v>0</v>
      </c>
      <c r="T55" s="15">
        <f t="shared" si="10"/>
        <v>0</v>
      </c>
      <c r="U55" s="15">
        <f t="shared" si="10"/>
        <v>0</v>
      </c>
      <c r="V55" s="15">
        <f t="shared" si="10"/>
        <v>0</v>
      </c>
      <c r="W55" s="15">
        <f t="shared" si="10"/>
        <v>0</v>
      </c>
      <c r="X55" s="15">
        <f t="shared" si="10"/>
        <v>0</v>
      </c>
      <c r="Y55" s="15">
        <f t="shared" si="10"/>
        <v>0</v>
      </c>
      <c r="Z55" s="15">
        <f t="shared" si="10"/>
        <v>0</v>
      </c>
      <c r="AA55" s="15">
        <f t="shared" si="10"/>
        <v>0</v>
      </c>
      <c r="AB55" s="15">
        <f t="shared" si="10"/>
        <v>0</v>
      </c>
      <c r="AC55" s="15">
        <f t="shared" si="10"/>
        <v>0</v>
      </c>
    </row>
    <row r="56" spans="2:29" ht="14.25" customHeight="1" x14ac:dyDescent="0.3">
      <c r="C56" s="24" t="str">
        <f>+B$30&amp; " Government (State) - Total"</f>
        <v>Revenue Government (State) - Total</v>
      </c>
      <c r="D56" s="15">
        <f t="shared" ref="D56:AC56" si="11">+D35+D36+D37</f>
        <v>0</v>
      </c>
      <c r="E56" s="15">
        <f t="shared" si="11"/>
        <v>0</v>
      </c>
      <c r="F56" s="15">
        <f t="shared" si="11"/>
        <v>0</v>
      </c>
      <c r="G56" s="15">
        <f t="shared" si="11"/>
        <v>0</v>
      </c>
      <c r="H56" s="15">
        <f t="shared" si="11"/>
        <v>0</v>
      </c>
      <c r="I56" s="15">
        <f t="shared" si="11"/>
        <v>0</v>
      </c>
      <c r="J56" s="15">
        <f t="shared" si="11"/>
        <v>0</v>
      </c>
      <c r="K56" s="15">
        <f t="shared" si="11"/>
        <v>0</v>
      </c>
      <c r="L56" s="15">
        <f t="shared" si="11"/>
        <v>0</v>
      </c>
      <c r="M56" s="15">
        <f t="shared" si="11"/>
        <v>0</v>
      </c>
      <c r="N56" s="15">
        <f t="shared" si="11"/>
        <v>0</v>
      </c>
      <c r="O56" s="15">
        <f t="shared" si="11"/>
        <v>0</v>
      </c>
      <c r="P56" s="15">
        <f t="shared" si="11"/>
        <v>0</v>
      </c>
      <c r="Q56" s="15">
        <f t="shared" si="11"/>
        <v>0</v>
      </c>
      <c r="R56" s="15">
        <f t="shared" si="11"/>
        <v>0</v>
      </c>
      <c r="S56" s="15">
        <f t="shared" si="11"/>
        <v>0</v>
      </c>
      <c r="T56" s="15">
        <f t="shared" si="11"/>
        <v>0</v>
      </c>
      <c r="U56" s="15">
        <f t="shared" si="11"/>
        <v>0</v>
      </c>
      <c r="V56" s="15">
        <f t="shared" si="11"/>
        <v>0</v>
      </c>
      <c r="W56" s="15">
        <f t="shared" si="11"/>
        <v>0</v>
      </c>
      <c r="X56" s="15">
        <f t="shared" si="11"/>
        <v>0</v>
      </c>
      <c r="Y56" s="15">
        <f t="shared" si="11"/>
        <v>0</v>
      </c>
      <c r="Z56" s="15">
        <f t="shared" si="11"/>
        <v>0</v>
      </c>
      <c r="AA56" s="15">
        <f t="shared" si="11"/>
        <v>0</v>
      </c>
      <c r="AB56" s="15">
        <f t="shared" si="11"/>
        <v>0</v>
      </c>
      <c r="AC56" s="15">
        <f t="shared" si="11"/>
        <v>0</v>
      </c>
    </row>
    <row r="57" spans="2:29" ht="14.25" customHeight="1" x14ac:dyDescent="0.3">
      <c r="C57" s="25" t="str">
        <f>+B$30&amp; " "&amp; +B$38&amp; " Funds Applying For - Total"</f>
        <v>Revenue Government (MGP) Funds Applying For - Total</v>
      </c>
      <c r="D57" s="22">
        <f t="shared" ref="D57:AC57" si="12">D38+D39</f>
        <v>0</v>
      </c>
      <c r="E57" s="22">
        <f t="shared" si="12"/>
        <v>0</v>
      </c>
      <c r="F57" s="22">
        <f t="shared" si="12"/>
        <v>0</v>
      </c>
      <c r="G57" s="22">
        <f t="shared" si="12"/>
        <v>0</v>
      </c>
      <c r="H57" s="22">
        <f t="shared" si="12"/>
        <v>0</v>
      </c>
      <c r="I57" s="22">
        <f t="shared" si="12"/>
        <v>0</v>
      </c>
      <c r="J57" s="22">
        <f t="shared" si="12"/>
        <v>0</v>
      </c>
      <c r="K57" s="22">
        <f t="shared" si="12"/>
        <v>0</v>
      </c>
      <c r="L57" s="22">
        <f t="shared" si="12"/>
        <v>0</v>
      </c>
      <c r="M57" s="22">
        <f t="shared" si="12"/>
        <v>0</v>
      </c>
      <c r="N57" s="22">
        <f t="shared" si="12"/>
        <v>0</v>
      </c>
      <c r="O57" s="22">
        <f t="shared" si="12"/>
        <v>0</v>
      </c>
      <c r="P57" s="22">
        <f t="shared" si="12"/>
        <v>0</v>
      </c>
      <c r="Q57" s="22">
        <f t="shared" si="12"/>
        <v>0</v>
      </c>
      <c r="R57" s="22">
        <f t="shared" si="12"/>
        <v>0</v>
      </c>
      <c r="S57" s="22">
        <f t="shared" si="12"/>
        <v>0</v>
      </c>
      <c r="T57" s="22">
        <f t="shared" si="12"/>
        <v>0</v>
      </c>
      <c r="U57" s="22">
        <f t="shared" si="12"/>
        <v>0</v>
      </c>
      <c r="V57" s="22">
        <f t="shared" si="12"/>
        <v>0</v>
      </c>
      <c r="W57" s="22">
        <f t="shared" si="12"/>
        <v>0</v>
      </c>
      <c r="X57" s="22">
        <f t="shared" si="12"/>
        <v>0</v>
      </c>
      <c r="Y57" s="22">
        <f t="shared" si="12"/>
        <v>0</v>
      </c>
      <c r="Z57" s="22">
        <f t="shared" si="12"/>
        <v>0</v>
      </c>
      <c r="AA57" s="22">
        <f t="shared" si="12"/>
        <v>0</v>
      </c>
      <c r="AB57" s="22">
        <f t="shared" si="12"/>
        <v>0</v>
      </c>
      <c r="AC57" s="22">
        <f t="shared" si="12"/>
        <v>0</v>
      </c>
    </row>
    <row r="58" spans="2:29" ht="14.25" customHeight="1" x14ac:dyDescent="0.3">
      <c r="C58" s="24" t="str">
        <f>+B$30&amp; " "&amp; +B$38&amp; " Funds Unspent (projected as of June 30, 2026) - Total"</f>
        <v>Revenue Government (MGP) Funds Unspent (projected as of June 30, 2026) - Total</v>
      </c>
      <c r="D58" s="15">
        <f t="shared" ref="D58:AC58" si="13">D40</f>
        <v>0</v>
      </c>
      <c r="E58" s="15">
        <f t="shared" si="13"/>
        <v>0</v>
      </c>
      <c r="F58" s="15">
        <f t="shared" si="13"/>
        <v>0</v>
      </c>
      <c r="G58" s="15">
        <f t="shared" si="13"/>
        <v>0</v>
      </c>
      <c r="H58" s="15">
        <f t="shared" si="13"/>
        <v>0</v>
      </c>
      <c r="I58" s="15">
        <f t="shared" si="13"/>
        <v>0</v>
      </c>
      <c r="J58" s="15">
        <f t="shared" si="13"/>
        <v>0</v>
      </c>
      <c r="K58" s="15">
        <f t="shared" si="13"/>
        <v>0</v>
      </c>
      <c r="L58" s="15">
        <f t="shared" si="13"/>
        <v>0</v>
      </c>
      <c r="M58" s="15">
        <f t="shared" si="13"/>
        <v>0</v>
      </c>
      <c r="N58" s="15">
        <f t="shared" si="13"/>
        <v>0</v>
      </c>
      <c r="O58" s="15">
        <f t="shared" si="13"/>
        <v>0</v>
      </c>
      <c r="P58" s="15">
        <f t="shared" si="13"/>
        <v>0</v>
      </c>
      <c r="Q58" s="15">
        <f t="shared" si="13"/>
        <v>0</v>
      </c>
      <c r="R58" s="15">
        <f t="shared" si="13"/>
        <v>0</v>
      </c>
      <c r="S58" s="15">
        <f t="shared" si="13"/>
        <v>0</v>
      </c>
      <c r="T58" s="15">
        <f t="shared" si="13"/>
        <v>0</v>
      </c>
      <c r="U58" s="15">
        <f t="shared" si="13"/>
        <v>0</v>
      </c>
      <c r="V58" s="15">
        <f t="shared" si="13"/>
        <v>0</v>
      </c>
      <c r="W58" s="15">
        <f t="shared" si="13"/>
        <v>0</v>
      </c>
      <c r="X58" s="15">
        <f t="shared" si="13"/>
        <v>0</v>
      </c>
      <c r="Y58" s="15">
        <f t="shared" si="13"/>
        <v>0</v>
      </c>
      <c r="Z58" s="15">
        <f t="shared" si="13"/>
        <v>0</v>
      </c>
      <c r="AA58" s="15">
        <f t="shared" si="13"/>
        <v>0</v>
      </c>
      <c r="AB58" s="15">
        <f t="shared" si="13"/>
        <v>0</v>
      </c>
      <c r="AC58" s="15">
        <f t="shared" si="13"/>
        <v>0</v>
      </c>
    </row>
    <row r="59" spans="2:29" ht="14.25" customHeight="1" x14ac:dyDescent="0.3">
      <c r="C59" s="24" t="str">
        <f>+B$30&amp; " (Cash) - Total"</f>
        <v>Revenue (Cash) - Total</v>
      </c>
      <c r="D59" s="15">
        <f t="shared" ref="D59:AC59" si="14">+D41+D42</f>
        <v>0</v>
      </c>
      <c r="E59" s="15">
        <f t="shared" si="14"/>
        <v>0</v>
      </c>
      <c r="F59" s="15">
        <f t="shared" si="14"/>
        <v>0</v>
      </c>
      <c r="G59" s="15">
        <f t="shared" si="14"/>
        <v>0</v>
      </c>
      <c r="H59" s="15">
        <f t="shared" si="14"/>
        <v>0</v>
      </c>
      <c r="I59" s="15">
        <f t="shared" si="14"/>
        <v>0</v>
      </c>
      <c r="J59" s="15">
        <f t="shared" si="14"/>
        <v>0</v>
      </c>
      <c r="K59" s="15">
        <f t="shared" si="14"/>
        <v>0</v>
      </c>
      <c r="L59" s="15">
        <f t="shared" si="14"/>
        <v>0</v>
      </c>
      <c r="M59" s="15">
        <f t="shared" si="14"/>
        <v>0</v>
      </c>
      <c r="N59" s="15">
        <f t="shared" si="14"/>
        <v>0</v>
      </c>
      <c r="O59" s="15">
        <f t="shared" si="14"/>
        <v>0</v>
      </c>
      <c r="P59" s="15">
        <f t="shared" si="14"/>
        <v>0</v>
      </c>
      <c r="Q59" s="15">
        <f t="shared" si="14"/>
        <v>0</v>
      </c>
      <c r="R59" s="15">
        <f t="shared" si="14"/>
        <v>0</v>
      </c>
      <c r="S59" s="15">
        <f t="shared" si="14"/>
        <v>0</v>
      </c>
      <c r="T59" s="15">
        <f t="shared" si="14"/>
        <v>0</v>
      </c>
      <c r="U59" s="15">
        <f t="shared" si="14"/>
        <v>0</v>
      </c>
      <c r="V59" s="15">
        <f t="shared" si="14"/>
        <v>0</v>
      </c>
      <c r="W59" s="15">
        <f t="shared" si="14"/>
        <v>0</v>
      </c>
      <c r="X59" s="15">
        <f t="shared" si="14"/>
        <v>0</v>
      </c>
      <c r="Y59" s="15">
        <f t="shared" si="14"/>
        <v>0</v>
      </c>
      <c r="Z59" s="15">
        <f t="shared" si="14"/>
        <v>0</v>
      </c>
      <c r="AA59" s="15">
        <f t="shared" si="14"/>
        <v>0</v>
      </c>
      <c r="AB59" s="15">
        <f t="shared" si="14"/>
        <v>0</v>
      </c>
      <c r="AC59" s="15">
        <f t="shared" si="14"/>
        <v>0</v>
      </c>
    </row>
    <row r="60" spans="2:29" ht="14.25" customHeight="1" x14ac:dyDescent="0.3">
      <c r="C60" s="24" t="str">
        <f>+B$30&amp; " (In-Kind) - Total"</f>
        <v>Revenue (In-Kind) - Total</v>
      </c>
      <c r="D60" s="56">
        <f t="shared" ref="D60:AC60" si="15">+D43+D44+D45</f>
        <v>0</v>
      </c>
      <c r="E60" s="56">
        <f t="shared" si="15"/>
        <v>0</v>
      </c>
      <c r="F60" s="56">
        <f t="shared" si="15"/>
        <v>0</v>
      </c>
      <c r="G60" s="56">
        <f t="shared" si="15"/>
        <v>0</v>
      </c>
      <c r="H60" s="56">
        <f t="shared" si="15"/>
        <v>0</v>
      </c>
      <c r="I60" s="56">
        <f t="shared" si="15"/>
        <v>0</v>
      </c>
      <c r="J60" s="56">
        <f t="shared" si="15"/>
        <v>0</v>
      </c>
      <c r="K60" s="56">
        <f t="shared" si="15"/>
        <v>0</v>
      </c>
      <c r="L60" s="56">
        <f t="shared" si="15"/>
        <v>0</v>
      </c>
      <c r="M60" s="56">
        <f t="shared" si="15"/>
        <v>0</v>
      </c>
      <c r="N60" s="56">
        <f t="shared" si="15"/>
        <v>0</v>
      </c>
      <c r="O60" s="56">
        <f t="shared" si="15"/>
        <v>0</v>
      </c>
      <c r="P60" s="56">
        <f t="shared" si="15"/>
        <v>0</v>
      </c>
      <c r="Q60" s="56">
        <f t="shared" si="15"/>
        <v>0</v>
      </c>
      <c r="R60" s="56">
        <f t="shared" si="15"/>
        <v>0</v>
      </c>
      <c r="S60" s="56">
        <f t="shared" si="15"/>
        <v>0</v>
      </c>
      <c r="T60" s="56">
        <f t="shared" si="15"/>
        <v>0</v>
      </c>
      <c r="U60" s="56">
        <f t="shared" si="15"/>
        <v>0</v>
      </c>
      <c r="V60" s="56">
        <f t="shared" si="15"/>
        <v>0</v>
      </c>
      <c r="W60" s="56">
        <f t="shared" si="15"/>
        <v>0</v>
      </c>
      <c r="X60" s="56">
        <f t="shared" si="15"/>
        <v>0</v>
      </c>
      <c r="Y60" s="56">
        <f t="shared" si="15"/>
        <v>0</v>
      </c>
      <c r="Z60" s="56">
        <f t="shared" si="15"/>
        <v>0</v>
      </c>
      <c r="AA60" s="56">
        <f t="shared" si="15"/>
        <v>0</v>
      </c>
      <c r="AB60" s="56">
        <f t="shared" si="15"/>
        <v>0</v>
      </c>
      <c r="AC60" s="56">
        <f t="shared" si="15"/>
        <v>0</v>
      </c>
    </row>
    <row r="61" spans="2:29" ht="14.25" customHeight="1" x14ac:dyDescent="0.3">
      <c r="C61" s="24" t="str">
        <f>+B$30&amp; " - Total"</f>
        <v>Revenue - Total</v>
      </c>
      <c r="D61" s="15">
        <f t="shared" ref="D61:AC61" si="16">SUM(D54:D60)</f>
        <v>0</v>
      </c>
      <c r="E61" s="15">
        <f t="shared" si="16"/>
        <v>0</v>
      </c>
      <c r="F61" s="15">
        <f t="shared" si="16"/>
        <v>0</v>
      </c>
      <c r="G61" s="15">
        <f t="shared" si="16"/>
        <v>0</v>
      </c>
      <c r="H61" s="15">
        <f t="shared" si="16"/>
        <v>0</v>
      </c>
      <c r="I61" s="15">
        <f t="shared" si="16"/>
        <v>0</v>
      </c>
      <c r="J61" s="15">
        <f t="shared" si="16"/>
        <v>0</v>
      </c>
      <c r="K61" s="15">
        <f t="shared" si="16"/>
        <v>0</v>
      </c>
      <c r="L61" s="15">
        <f t="shared" si="16"/>
        <v>0</v>
      </c>
      <c r="M61" s="15">
        <f t="shared" si="16"/>
        <v>0</v>
      </c>
      <c r="N61" s="15">
        <f t="shared" si="16"/>
        <v>0</v>
      </c>
      <c r="O61" s="15">
        <f t="shared" si="16"/>
        <v>0</v>
      </c>
      <c r="P61" s="15">
        <f t="shared" si="16"/>
        <v>0</v>
      </c>
      <c r="Q61" s="15">
        <f t="shared" si="16"/>
        <v>0</v>
      </c>
      <c r="R61" s="15">
        <f t="shared" si="16"/>
        <v>0</v>
      </c>
      <c r="S61" s="15">
        <f t="shared" si="16"/>
        <v>0</v>
      </c>
      <c r="T61" s="15">
        <f t="shared" si="16"/>
        <v>0</v>
      </c>
      <c r="U61" s="15">
        <f t="shared" si="16"/>
        <v>0</v>
      </c>
      <c r="V61" s="15">
        <f t="shared" si="16"/>
        <v>0</v>
      </c>
      <c r="W61" s="15">
        <f t="shared" si="16"/>
        <v>0</v>
      </c>
      <c r="X61" s="15">
        <f t="shared" si="16"/>
        <v>0</v>
      </c>
      <c r="Y61" s="15">
        <f t="shared" si="16"/>
        <v>0</v>
      </c>
      <c r="Z61" s="15">
        <f t="shared" si="16"/>
        <v>0</v>
      </c>
      <c r="AA61" s="15">
        <f t="shared" si="16"/>
        <v>0</v>
      </c>
      <c r="AB61" s="15">
        <f t="shared" si="16"/>
        <v>0</v>
      </c>
      <c r="AC61" s="15">
        <f t="shared" si="16"/>
        <v>0</v>
      </c>
    </row>
    <row r="62" spans="2:29" ht="14.25" customHeight="1" x14ac:dyDescent="0.3"/>
    <row r="63" spans="2:29" ht="14.25" customHeight="1" x14ac:dyDescent="0.3">
      <c r="B63" s="26" t="s">
        <v>36</v>
      </c>
      <c r="C63" s="27"/>
    </row>
    <row r="64" spans="2:29" ht="27.75" customHeight="1" x14ac:dyDescent="0.3">
      <c r="B64" s="64" t="s">
        <v>37</v>
      </c>
      <c r="C64" s="65"/>
    </row>
    <row r="65" spans="2:3" ht="14.25" customHeight="1" x14ac:dyDescent="0.3">
      <c r="B65" s="28" t="s">
        <v>38</v>
      </c>
      <c r="C65" s="29"/>
    </row>
    <row r="66" spans="2:3" ht="14.25" customHeight="1" x14ac:dyDescent="0.3"/>
    <row r="67" spans="2:3" ht="14.25" customHeight="1" x14ac:dyDescent="0.3"/>
    <row r="68" spans="2:3" ht="14.25" customHeight="1" x14ac:dyDescent="0.3"/>
    <row r="69" spans="2:3" ht="14.25" customHeight="1" x14ac:dyDescent="0.3"/>
    <row r="70" spans="2:3" ht="14.25" customHeight="1" x14ac:dyDescent="0.3"/>
    <row r="71" spans="2:3" ht="14.25" customHeight="1" x14ac:dyDescent="0.3"/>
    <row r="72" spans="2:3" ht="14.25" customHeight="1" x14ac:dyDescent="0.3"/>
    <row r="73" spans="2:3" ht="14.25" customHeight="1" x14ac:dyDescent="0.3"/>
    <row r="74" spans="2:3" ht="14.25" customHeight="1" x14ac:dyDescent="0.3"/>
    <row r="75" spans="2:3" ht="14.25" customHeight="1" x14ac:dyDescent="0.3"/>
    <row r="76" spans="2:3" ht="14.25" customHeight="1" x14ac:dyDescent="0.3"/>
    <row r="77" spans="2:3" ht="14.25" customHeight="1" x14ac:dyDescent="0.3"/>
    <row r="78" spans="2:3" ht="14.25" customHeight="1" x14ac:dyDescent="0.3"/>
    <row r="79" spans="2:3" ht="14.25" customHeight="1" x14ac:dyDescent="0.3"/>
    <row r="80" spans="2:3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</sheetData>
  <sheetProtection algorithmName="SHA-512" hashValue="uzVWiJt51uW8r07+w9aEvD0bXnplvI1BpLqQbzN991v7uuol6g6SIXSD0nrtI0qK0BTHHaqi7c6cNVke2kF8UQ==" saltValue="ZgTJPZvkKJ0wuUolSV3k7Q==" spinCount="100000" sheet="1" objects="1" scenarios="1"/>
  <mergeCells count="12">
    <mergeCell ref="B25:B27"/>
    <mergeCell ref="B32:B34"/>
    <mergeCell ref="B3:C3"/>
    <mergeCell ref="B5:C5"/>
    <mergeCell ref="B11:B16"/>
    <mergeCell ref="B17:B20"/>
    <mergeCell ref="B21:B24"/>
    <mergeCell ref="B35:B37"/>
    <mergeCell ref="B38:B40"/>
    <mergeCell ref="B41:B42"/>
    <mergeCell ref="B43:B45"/>
    <mergeCell ref="B64:C64"/>
  </mergeCells>
  <conditionalFormatting sqref="D8:AB9">
    <cfRule type="notContainsBlanks" dxfId="2" priority="1">
      <formula>LEN(TRIM(D8))&gt;0</formula>
    </cfRule>
  </conditionalFormatting>
  <conditionalFormatting sqref="D57:AB57">
    <cfRule type="cellIs" dxfId="1" priority="4" operator="greaterThan">
      <formula>D8</formula>
    </cfRule>
  </conditionalFormatting>
  <conditionalFormatting sqref="D39:AC39">
    <cfRule type="expression" dxfId="0" priority="5">
      <formula>D$39&gt;(D$57*0.1)</formula>
    </cfRule>
  </conditionalFormatting>
  <dataValidations count="2">
    <dataValidation type="custom" allowBlank="1" showErrorMessage="1" errorTitle="Input Error" error="The value inputted is not a number, or contains non-numeric characters (including blanks or spaces). Please input a valid number. For non-applicable values, please input &quot;0&quot;." sqref="D31:AB45 D11:AB27" xr:uid="{00000000-0002-0000-0000-000000000000}">
      <formula1>ISNUMBER(D11)</formula1>
    </dataValidation>
    <dataValidation type="decimal" operator="lessThanOrEqual" allowBlank="1" showErrorMessage="1" sqref="D57:AB57" xr:uid="{00000000-0002-0000-0000-000001000000}">
      <formula1>D8</formula1>
    </dataValidation>
  </dataValidations>
  <hyperlinks>
    <hyperlink ref="B65" r:id="rId1" xr:uid="{00000000-0004-0000-0000-000000000000}"/>
  </hyperlinks>
  <pageMargins left="0.7" right="0.7" top="0.75" bottom="0.75" header="0" footer="0"/>
  <pageSetup orientation="landscape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errorTitle="Error" error="The value you entered does not match the name of any Connecticut municipality. Please enter a municipality's name or clear the cell and then select the municipality from the drop-down menu. " xr:uid="{00000000-0002-0000-0000-000002000000}">
          <x14:formula1>
            <xm:f>control!$A$3:$A$171</xm:f>
          </x14:formula1>
          <xm:sqref>E7:AB7 D7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M1000"/>
  <sheetViews>
    <sheetView workbookViewId="0">
      <selection activeCell="B3" sqref="B3:M25"/>
    </sheetView>
  </sheetViews>
  <sheetFormatPr defaultColWidth="14.44140625" defaultRowHeight="15" customHeight="1" x14ac:dyDescent="0.3"/>
  <cols>
    <col min="1" max="26" width="8.6640625" customWidth="1"/>
  </cols>
  <sheetData>
    <row r="1" spans="2:13" ht="14.25" customHeight="1" x14ac:dyDescent="0.3"/>
    <row r="2" spans="2:13" ht="14.25" customHeight="1" x14ac:dyDescent="0.3">
      <c r="B2" s="68" t="s">
        <v>39</v>
      </c>
      <c r="C2" s="69"/>
      <c r="D2" s="69"/>
      <c r="E2" s="69"/>
      <c r="F2" s="69"/>
      <c r="G2" s="69"/>
      <c r="H2" s="69"/>
      <c r="I2" s="69"/>
      <c r="J2" s="69"/>
      <c r="K2" s="69"/>
      <c r="L2" s="69"/>
      <c r="M2" s="65"/>
    </row>
    <row r="3" spans="2:13" ht="14.25" customHeight="1" x14ac:dyDescent="0.3">
      <c r="B3" s="70"/>
      <c r="C3" s="71"/>
      <c r="D3" s="71"/>
      <c r="E3" s="71"/>
      <c r="F3" s="71"/>
      <c r="G3" s="71"/>
      <c r="H3" s="71"/>
      <c r="I3" s="71"/>
      <c r="J3" s="71"/>
      <c r="K3" s="71"/>
      <c r="L3" s="71"/>
      <c r="M3" s="72"/>
    </row>
    <row r="4" spans="2:13" ht="14.25" customHeight="1" x14ac:dyDescent="0.3">
      <c r="B4" s="73"/>
      <c r="C4" s="74"/>
      <c r="D4" s="74"/>
      <c r="E4" s="74"/>
      <c r="F4" s="74"/>
      <c r="G4" s="74"/>
      <c r="H4" s="74"/>
      <c r="I4" s="74"/>
      <c r="J4" s="74"/>
      <c r="K4" s="74"/>
      <c r="L4" s="74"/>
      <c r="M4" s="75"/>
    </row>
    <row r="5" spans="2:13" ht="14.25" customHeight="1" x14ac:dyDescent="0.3">
      <c r="B5" s="73"/>
      <c r="C5" s="74"/>
      <c r="D5" s="74"/>
      <c r="E5" s="74"/>
      <c r="F5" s="74"/>
      <c r="G5" s="74"/>
      <c r="H5" s="74"/>
      <c r="I5" s="74"/>
      <c r="J5" s="74"/>
      <c r="K5" s="74"/>
      <c r="L5" s="74"/>
      <c r="M5" s="75"/>
    </row>
    <row r="6" spans="2:13" ht="14.25" customHeight="1" x14ac:dyDescent="0.3">
      <c r="B6" s="73"/>
      <c r="C6" s="74"/>
      <c r="D6" s="74"/>
      <c r="E6" s="74"/>
      <c r="F6" s="74"/>
      <c r="G6" s="74"/>
      <c r="H6" s="74"/>
      <c r="I6" s="74"/>
      <c r="J6" s="74"/>
      <c r="K6" s="74"/>
      <c r="L6" s="74"/>
      <c r="M6" s="75"/>
    </row>
    <row r="7" spans="2:13" ht="14.25" customHeight="1" x14ac:dyDescent="0.3">
      <c r="B7" s="73"/>
      <c r="C7" s="74"/>
      <c r="D7" s="74"/>
      <c r="E7" s="74"/>
      <c r="F7" s="74"/>
      <c r="G7" s="74"/>
      <c r="H7" s="74"/>
      <c r="I7" s="74"/>
      <c r="J7" s="74"/>
      <c r="K7" s="74"/>
      <c r="L7" s="74"/>
      <c r="M7" s="75"/>
    </row>
    <row r="8" spans="2:13" ht="14.25" customHeight="1" x14ac:dyDescent="0.3">
      <c r="B8" s="73"/>
      <c r="C8" s="74"/>
      <c r="D8" s="74"/>
      <c r="E8" s="74"/>
      <c r="F8" s="74"/>
      <c r="G8" s="74"/>
      <c r="H8" s="74"/>
      <c r="I8" s="74"/>
      <c r="J8" s="74"/>
      <c r="K8" s="74"/>
      <c r="L8" s="74"/>
      <c r="M8" s="75"/>
    </row>
    <row r="9" spans="2:13" ht="14.25" customHeight="1" x14ac:dyDescent="0.3">
      <c r="B9" s="73"/>
      <c r="C9" s="74"/>
      <c r="D9" s="74"/>
      <c r="E9" s="74"/>
      <c r="F9" s="74"/>
      <c r="G9" s="74"/>
      <c r="H9" s="74"/>
      <c r="I9" s="74"/>
      <c r="J9" s="74"/>
      <c r="K9" s="74"/>
      <c r="L9" s="74"/>
      <c r="M9" s="75"/>
    </row>
    <row r="10" spans="2:13" ht="14.25" customHeight="1" x14ac:dyDescent="0.3">
      <c r="B10" s="73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5"/>
    </row>
    <row r="11" spans="2:13" ht="14.25" customHeight="1" x14ac:dyDescent="0.3">
      <c r="B11" s="73"/>
      <c r="C11" s="74"/>
      <c r="D11" s="74"/>
      <c r="E11" s="74"/>
      <c r="F11" s="74"/>
      <c r="G11" s="74"/>
      <c r="H11" s="74"/>
      <c r="I11" s="74"/>
      <c r="J11" s="74"/>
      <c r="K11" s="74"/>
      <c r="L11" s="74"/>
      <c r="M11" s="75"/>
    </row>
    <row r="12" spans="2:13" ht="14.25" customHeight="1" x14ac:dyDescent="0.3">
      <c r="B12" s="73"/>
      <c r="C12" s="74"/>
      <c r="D12" s="74"/>
      <c r="E12" s="74"/>
      <c r="F12" s="74"/>
      <c r="G12" s="74"/>
      <c r="H12" s="74"/>
      <c r="I12" s="74"/>
      <c r="J12" s="74"/>
      <c r="K12" s="74"/>
      <c r="L12" s="74"/>
      <c r="M12" s="75"/>
    </row>
    <row r="13" spans="2:13" ht="14.25" customHeight="1" x14ac:dyDescent="0.3">
      <c r="B13" s="73"/>
      <c r="C13" s="74"/>
      <c r="D13" s="74"/>
      <c r="E13" s="74"/>
      <c r="F13" s="74"/>
      <c r="G13" s="74"/>
      <c r="H13" s="74"/>
      <c r="I13" s="74"/>
      <c r="J13" s="74"/>
      <c r="K13" s="74"/>
      <c r="L13" s="74"/>
      <c r="M13" s="75"/>
    </row>
    <row r="14" spans="2:13" ht="14.25" customHeight="1" x14ac:dyDescent="0.3">
      <c r="B14" s="73"/>
      <c r="C14" s="74"/>
      <c r="D14" s="74"/>
      <c r="E14" s="74"/>
      <c r="F14" s="74"/>
      <c r="G14" s="74"/>
      <c r="H14" s="74"/>
      <c r="I14" s="74"/>
      <c r="J14" s="74"/>
      <c r="K14" s="74"/>
      <c r="L14" s="74"/>
      <c r="M14" s="75"/>
    </row>
    <row r="15" spans="2:13" ht="14.25" customHeight="1" x14ac:dyDescent="0.3">
      <c r="B15" s="73"/>
      <c r="C15" s="74"/>
      <c r="D15" s="74"/>
      <c r="E15" s="74"/>
      <c r="F15" s="74"/>
      <c r="G15" s="74"/>
      <c r="H15" s="74"/>
      <c r="I15" s="74"/>
      <c r="J15" s="74"/>
      <c r="K15" s="74"/>
      <c r="L15" s="74"/>
      <c r="M15" s="75"/>
    </row>
    <row r="16" spans="2:13" ht="14.25" customHeight="1" x14ac:dyDescent="0.3">
      <c r="B16" s="73"/>
      <c r="C16" s="74"/>
      <c r="D16" s="74"/>
      <c r="E16" s="74"/>
      <c r="F16" s="74"/>
      <c r="G16" s="74"/>
      <c r="H16" s="74"/>
      <c r="I16" s="74"/>
      <c r="J16" s="74"/>
      <c r="K16" s="74"/>
      <c r="L16" s="74"/>
      <c r="M16" s="75"/>
    </row>
    <row r="17" spans="2:13" ht="14.25" customHeight="1" x14ac:dyDescent="0.3">
      <c r="B17" s="73"/>
      <c r="C17" s="74"/>
      <c r="D17" s="74"/>
      <c r="E17" s="74"/>
      <c r="F17" s="74"/>
      <c r="G17" s="74"/>
      <c r="H17" s="74"/>
      <c r="I17" s="74"/>
      <c r="J17" s="74"/>
      <c r="K17" s="74"/>
      <c r="L17" s="74"/>
      <c r="M17" s="75"/>
    </row>
    <row r="18" spans="2:13" ht="14.25" customHeight="1" x14ac:dyDescent="0.3">
      <c r="B18" s="73"/>
      <c r="C18" s="74"/>
      <c r="D18" s="74"/>
      <c r="E18" s="74"/>
      <c r="F18" s="74"/>
      <c r="G18" s="74"/>
      <c r="H18" s="74"/>
      <c r="I18" s="74"/>
      <c r="J18" s="74"/>
      <c r="K18" s="74"/>
      <c r="L18" s="74"/>
      <c r="M18" s="75"/>
    </row>
    <row r="19" spans="2:13" ht="14.25" customHeight="1" x14ac:dyDescent="0.3">
      <c r="B19" s="73"/>
      <c r="C19" s="74"/>
      <c r="D19" s="74"/>
      <c r="E19" s="74"/>
      <c r="F19" s="74"/>
      <c r="G19" s="74"/>
      <c r="H19" s="74"/>
      <c r="I19" s="74"/>
      <c r="J19" s="74"/>
      <c r="K19" s="74"/>
      <c r="L19" s="74"/>
      <c r="M19" s="75"/>
    </row>
    <row r="20" spans="2:13" ht="14.25" customHeight="1" x14ac:dyDescent="0.3">
      <c r="B20" s="73"/>
      <c r="C20" s="74"/>
      <c r="D20" s="74"/>
      <c r="E20" s="74"/>
      <c r="F20" s="74"/>
      <c r="G20" s="74"/>
      <c r="H20" s="74"/>
      <c r="I20" s="74"/>
      <c r="J20" s="74"/>
      <c r="K20" s="74"/>
      <c r="L20" s="74"/>
      <c r="M20" s="75"/>
    </row>
    <row r="21" spans="2:13" ht="14.25" customHeight="1" x14ac:dyDescent="0.3">
      <c r="B21" s="73"/>
      <c r="C21" s="74"/>
      <c r="D21" s="74"/>
      <c r="E21" s="74"/>
      <c r="F21" s="74"/>
      <c r="G21" s="74"/>
      <c r="H21" s="74"/>
      <c r="I21" s="74"/>
      <c r="J21" s="74"/>
      <c r="K21" s="74"/>
      <c r="L21" s="74"/>
      <c r="M21" s="75"/>
    </row>
    <row r="22" spans="2:13" ht="14.25" customHeight="1" x14ac:dyDescent="0.3">
      <c r="B22" s="73"/>
      <c r="C22" s="74"/>
      <c r="D22" s="74"/>
      <c r="E22" s="74"/>
      <c r="F22" s="74"/>
      <c r="G22" s="74"/>
      <c r="H22" s="74"/>
      <c r="I22" s="74"/>
      <c r="J22" s="74"/>
      <c r="K22" s="74"/>
      <c r="L22" s="74"/>
      <c r="M22" s="75"/>
    </row>
    <row r="23" spans="2:13" ht="14.25" customHeight="1" x14ac:dyDescent="0.3">
      <c r="B23" s="73"/>
      <c r="C23" s="74"/>
      <c r="D23" s="74"/>
      <c r="E23" s="74"/>
      <c r="F23" s="74"/>
      <c r="G23" s="74"/>
      <c r="H23" s="74"/>
      <c r="I23" s="74"/>
      <c r="J23" s="74"/>
      <c r="K23" s="74"/>
      <c r="L23" s="74"/>
      <c r="M23" s="75"/>
    </row>
    <row r="24" spans="2:13" ht="14.25" customHeight="1" x14ac:dyDescent="0.3">
      <c r="B24" s="73"/>
      <c r="C24" s="74"/>
      <c r="D24" s="74"/>
      <c r="E24" s="74"/>
      <c r="F24" s="74"/>
      <c r="G24" s="74"/>
      <c r="H24" s="74"/>
      <c r="I24" s="74"/>
      <c r="J24" s="74"/>
      <c r="K24" s="74"/>
      <c r="L24" s="74"/>
      <c r="M24" s="75"/>
    </row>
    <row r="25" spans="2:13" ht="14.25" customHeight="1" x14ac:dyDescent="0.3">
      <c r="B25" s="76"/>
      <c r="C25" s="77"/>
      <c r="D25" s="77"/>
      <c r="E25" s="77"/>
      <c r="F25" s="77"/>
      <c r="G25" s="77"/>
      <c r="H25" s="77"/>
      <c r="I25" s="77"/>
      <c r="J25" s="77"/>
      <c r="K25" s="77"/>
      <c r="L25" s="77"/>
      <c r="M25" s="67"/>
    </row>
    <row r="26" spans="2:13" ht="14.25" customHeight="1" x14ac:dyDescent="0.3"/>
    <row r="27" spans="2:13" ht="14.25" customHeight="1" x14ac:dyDescent="0.3"/>
    <row r="28" spans="2:13" ht="14.25" customHeight="1" x14ac:dyDescent="0.3"/>
    <row r="29" spans="2:13" ht="14.25" customHeight="1" x14ac:dyDescent="0.3"/>
    <row r="30" spans="2:13" ht="14.25" customHeight="1" x14ac:dyDescent="0.3"/>
    <row r="31" spans="2:13" ht="14.25" customHeight="1" x14ac:dyDescent="0.3"/>
    <row r="32" spans="2:13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</sheetData>
  <mergeCells count="2">
    <mergeCell ref="B2:M2"/>
    <mergeCell ref="B3:M25"/>
  </mergeCells>
  <pageMargins left="0.7" right="0.7" top="0.75" bottom="0.75" header="0" footer="0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000"/>
  <sheetViews>
    <sheetView workbookViewId="0"/>
  </sheetViews>
  <sheetFormatPr defaultColWidth="14.44140625" defaultRowHeight="15" customHeight="1" x14ac:dyDescent="0.3"/>
  <cols>
    <col min="1" max="1" width="15.33203125" customWidth="1"/>
    <col min="2" max="2" width="15" customWidth="1"/>
    <col min="3" max="26" width="8.6640625" customWidth="1"/>
  </cols>
  <sheetData>
    <row r="1" spans="1:26" ht="14.25" customHeight="1" x14ac:dyDescent="0.3">
      <c r="A1" s="3"/>
      <c r="B1" s="30" t="s">
        <v>40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4.25" customHeight="1" x14ac:dyDescent="0.3">
      <c r="A2" s="31" t="s">
        <v>2</v>
      </c>
      <c r="B2" s="32" t="s">
        <v>41</v>
      </c>
      <c r="C2" s="3"/>
      <c r="D2" s="1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4.25" customHeight="1" x14ac:dyDescent="0.3">
      <c r="A3" s="33" t="s">
        <v>42</v>
      </c>
      <c r="B3" s="34">
        <v>10105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4.25" customHeight="1" x14ac:dyDescent="0.3">
      <c r="A4" s="33" t="s">
        <v>43</v>
      </c>
      <c r="B4" s="34">
        <v>16128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4.25" customHeight="1" x14ac:dyDescent="0.3">
      <c r="A5" s="33" t="s">
        <v>44</v>
      </c>
      <c r="B5" s="34">
        <v>22896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25" customHeight="1" x14ac:dyDescent="0.3">
      <c r="A6" s="33" t="s">
        <v>45</v>
      </c>
      <c r="B6" s="34">
        <v>27144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4.25" customHeight="1" x14ac:dyDescent="0.3">
      <c r="A7" s="35" t="s">
        <v>46</v>
      </c>
      <c r="B7" s="36">
        <v>22331</v>
      </c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4.25" customHeight="1" x14ac:dyDescent="0.3">
      <c r="A8" s="33" t="s">
        <v>47</v>
      </c>
      <c r="B8" s="34">
        <v>9875</v>
      </c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4.25" customHeight="1" x14ac:dyDescent="0.3">
      <c r="A9" s="33" t="s">
        <v>48</v>
      </c>
      <c r="B9" s="34">
        <v>30869</v>
      </c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4.25" customHeight="1" x14ac:dyDescent="0.3">
      <c r="A10" s="33" t="s">
        <v>49</v>
      </c>
      <c r="B10" s="34">
        <v>15498</v>
      </c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4.25" customHeight="1" x14ac:dyDescent="0.3">
      <c r="A11" s="33" t="s">
        <v>50</v>
      </c>
      <c r="B11" s="34">
        <v>21131</v>
      </c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4.25" customHeight="1" x14ac:dyDescent="0.3">
      <c r="A12" s="35" t="s">
        <v>51</v>
      </c>
      <c r="B12" s="36">
        <v>12787</v>
      </c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4.25" customHeight="1" x14ac:dyDescent="0.3">
      <c r="A13" s="33" t="s">
        <v>52</v>
      </c>
      <c r="B13" s="34">
        <v>35283</v>
      </c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4.25" customHeight="1" x14ac:dyDescent="0.3">
      <c r="A14" s="33" t="s">
        <v>53</v>
      </c>
      <c r="B14" s="34">
        <v>11825</v>
      </c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4.25" customHeight="1" x14ac:dyDescent="0.3">
      <c r="A15" s="33" t="s">
        <v>54</v>
      </c>
      <c r="B15" s="34">
        <v>12308</v>
      </c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4.25" customHeight="1" x14ac:dyDescent="0.3">
      <c r="A16" s="33" t="s">
        <v>55</v>
      </c>
      <c r="B16" s="34">
        <v>39715</v>
      </c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4.25" customHeight="1" x14ac:dyDescent="0.3">
      <c r="A17" s="35" t="s">
        <v>56</v>
      </c>
      <c r="B17" s="36">
        <v>81015</v>
      </c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4.25" customHeight="1" x14ac:dyDescent="0.3">
      <c r="A18" s="33" t="s">
        <v>57</v>
      </c>
      <c r="B18" s="34">
        <v>10179</v>
      </c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4.25" customHeight="1" x14ac:dyDescent="0.3">
      <c r="A19" s="33" t="s">
        <v>58</v>
      </c>
      <c r="B19" s="34">
        <v>55203</v>
      </c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4.25" customHeight="1" x14ac:dyDescent="0.3">
      <c r="A20" s="33" t="s">
        <v>59</v>
      </c>
      <c r="B20" s="34">
        <v>22788</v>
      </c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4.25" customHeight="1" x14ac:dyDescent="0.3">
      <c r="A21" s="33" t="s">
        <v>60</v>
      </c>
      <c r="B21" s="34">
        <v>20455</v>
      </c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4.25" customHeight="1" x14ac:dyDescent="0.3">
      <c r="A22" s="35" t="s">
        <v>61</v>
      </c>
      <c r="B22" s="36">
        <v>22348</v>
      </c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4.25" customHeight="1" x14ac:dyDescent="0.3">
      <c r="A23" s="33" t="s">
        <v>62</v>
      </c>
      <c r="B23" s="34">
        <v>17887</v>
      </c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4.25" customHeight="1" x14ac:dyDescent="0.3">
      <c r="A24" s="33" t="s">
        <v>63</v>
      </c>
      <c r="B24" s="34">
        <v>23843</v>
      </c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4.25" customHeight="1" x14ac:dyDescent="0.3">
      <c r="A25" s="33" t="s">
        <v>64</v>
      </c>
      <c r="B25" s="34">
        <v>20943</v>
      </c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4.25" customHeight="1" x14ac:dyDescent="0.3">
      <c r="A26" s="33" t="s">
        <v>65</v>
      </c>
      <c r="B26" s="34">
        <v>11903</v>
      </c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4.25" customHeight="1" x14ac:dyDescent="0.3">
      <c r="A27" s="35" t="s">
        <v>66</v>
      </c>
      <c r="B27" s="36">
        <v>39238</v>
      </c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4.25" customHeight="1" x14ac:dyDescent="0.3">
      <c r="A28" s="33" t="s">
        <v>67</v>
      </c>
      <c r="B28" s="34">
        <v>12220</v>
      </c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4.25" customHeight="1" x14ac:dyDescent="0.3">
      <c r="A29" s="33" t="s">
        <v>68</v>
      </c>
      <c r="B29" s="34">
        <v>19838</v>
      </c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4.25" customHeight="1" x14ac:dyDescent="0.3">
      <c r="A30" s="33" t="s">
        <v>69</v>
      </c>
      <c r="B30" s="34">
        <v>34261</v>
      </c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4.25" customHeight="1" x14ac:dyDescent="0.3">
      <c r="A31" s="33" t="s">
        <v>70</v>
      </c>
      <c r="B31" s="34">
        <v>17572</v>
      </c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4.25" customHeight="1" x14ac:dyDescent="0.3">
      <c r="A32" s="35" t="s">
        <v>71</v>
      </c>
      <c r="B32" s="36">
        <v>16232</v>
      </c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4.25" customHeight="1" x14ac:dyDescent="0.3">
      <c r="A33" s="33" t="s">
        <v>72</v>
      </c>
      <c r="B33" s="34">
        <v>25007</v>
      </c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4.25" customHeight="1" x14ac:dyDescent="0.3">
      <c r="A34" s="33" t="s">
        <v>73</v>
      </c>
      <c r="B34" s="34">
        <v>27142</v>
      </c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4.25" customHeight="1" x14ac:dyDescent="0.3">
      <c r="A35" s="33" t="s">
        <v>74</v>
      </c>
      <c r="B35" s="34">
        <v>17972</v>
      </c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4.25" customHeight="1" x14ac:dyDescent="0.3">
      <c r="A36" s="33" t="s">
        <v>75</v>
      </c>
      <c r="B36" s="34">
        <v>71635</v>
      </c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4.25" customHeight="1" x14ac:dyDescent="0.3">
      <c r="A37" s="35" t="s">
        <v>76</v>
      </c>
      <c r="B37" s="36">
        <v>18483</v>
      </c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4.25" customHeight="1" x14ac:dyDescent="0.3">
      <c r="A38" s="33" t="s">
        <v>77</v>
      </c>
      <c r="B38" s="34">
        <v>10323</v>
      </c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4.25" customHeight="1" x14ac:dyDescent="0.3">
      <c r="A39" s="33" t="s">
        <v>78</v>
      </c>
      <c r="B39" s="34">
        <v>11479</v>
      </c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4.25" customHeight="1" x14ac:dyDescent="0.3">
      <c r="A40" s="33" t="s">
        <v>79</v>
      </c>
      <c r="B40" s="34">
        <v>17656</v>
      </c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4.25" customHeight="1" x14ac:dyDescent="0.3">
      <c r="A41" s="33" t="s">
        <v>80</v>
      </c>
      <c r="B41" s="34">
        <v>12020</v>
      </c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4.25" customHeight="1" x14ac:dyDescent="0.3">
      <c r="A42" s="35" t="s">
        <v>81</v>
      </c>
      <c r="B42" s="36">
        <v>36146</v>
      </c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4.25" customHeight="1" x14ac:dyDescent="0.3">
      <c r="A43" s="33" t="s">
        <v>82</v>
      </c>
      <c r="B43" s="34">
        <v>27488</v>
      </c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4.25" customHeight="1" x14ac:dyDescent="0.3">
      <c r="A44" s="33" t="s">
        <v>83</v>
      </c>
      <c r="B44" s="34">
        <v>38952</v>
      </c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4.25" customHeight="1" x14ac:dyDescent="0.3">
      <c r="A45" s="33" t="s">
        <v>84</v>
      </c>
      <c r="B45" s="34">
        <v>28989</v>
      </c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4.25" customHeight="1" x14ac:dyDescent="0.3">
      <c r="A46" s="33" t="s">
        <v>85</v>
      </c>
      <c r="B46" s="34">
        <v>34423</v>
      </c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4.25" customHeight="1" x14ac:dyDescent="0.3">
      <c r="A47" s="35" t="s">
        <v>86</v>
      </c>
      <c r="B47" s="36">
        <v>21571</v>
      </c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4.25" customHeight="1" x14ac:dyDescent="0.3">
      <c r="A48" s="33" t="s">
        <v>87</v>
      </c>
      <c r="B48" s="34">
        <v>15618</v>
      </c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4.25" customHeight="1" x14ac:dyDescent="0.3">
      <c r="A49" s="33" t="s">
        <v>88</v>
      </c>
      <c r="B49" s="34">
        <v>20977</v>
      </c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4.25" customHeight="1" x14ac:dyDescent="0.3">
      <c r="A50" s="33" t="s">
        <v>89</v>
      </c>
      <c r="B50" s="34">
        <v>27170</v>
      </c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4.25" customHeight="1" x14ac:dyDescent="0.3">
      <c r="A51" s="33" t="s">
        <v>90</v>
      </c>
      <c r="B51" s="34">
        <v>46840</v>
      </c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4.25" customHeight="1" x14ac:dyDescent="0.3">
      <c r="A52" s="35" t="s">
        <v>91</v>
      </c>
      <c r="B52" s="36">
        <v>13194</v>
      </c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4.25" customHeight="1" x14ac:dyDescent="0.3">
      <c r="A53" s="33" t="s">
        <v>92</v>
      </c>
      <c r="B53" s="34">
        <v>56894</v>
      </c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4.25" customHeight="1" x14ac:dyDescent="0.3">
      <c r="A54" s="33" t="s">
        <v>93</v>
      </c>
      <c r="B54" s="34">
        <v>34713</v>
      </c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4.25" customHeight="1" x14ac:dyDescent="0.3">
      <c r="A55" s="33" t="s">
        <v>94</v>
      </c>
      <c r="B55" s="34">
        <v>11463</v>
      </c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4.25" customHeight="1" x14ac:dyDescent="0.3">
      <c r="A56" s="33" t="s">
        <v>95</v>
      </c>
      <c r="B56" s="34">
        <v>52820</v>
      </c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4.25" customHeight="1" x14ac:dyDescent="0.3">
      <c r="A57" s="35" t="s">
        <v>96</v>
      </c>
      <c r="B57" s="36">
        <v>25586</v>
      </c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4.25" customHeight="1" x14ac:dyDescent="0.3">
      <c r="A58" s="33" t="s">
        <v>97</v>
      </c>
      <c r="B58" s="34">
        <v>29453</v>
      </c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4.25" customHeight="1" x14ac:dyDescent="0.3">
      <c r="A59" s="33" t="s">
        <v>98</v>
      </c>
      <c r="B59" s="34">
        <v>69668</v>
      </c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4.25" customHeight="1" x14ac:dyDescent="0.3">
      <c r="A60" s="33" t="s">
        <v>99</v>
      </c>
      <c r="B60" s="34">
        <v>26731</v>
      </c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4.25" customHeight="1" x14ac:dyDescent="0.3">
      <c r="A61" s="33" t="s">
        <v>100</v>
      </c>
      <c r="B61" s="34">
        <v>42948</v>
      </c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4.25" customHeight="1" x14ac:dyDescent="0.3">
      <c r="A62" s="35" t="s">
        <v>101</v>
      </c>
      <c r="B62" s="36">
        <v>45317</v>
      </c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4.25" customHeight="1" x14ac:dyDescent="0.3">
      <c r="A63" s="33" t="s">
        <v>102</v>
      </c>
      <c r="B63" s="34">
        <v>30524</v>
      </c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4.25" customHeight="1" x14ac:dyDescent="0.3">
      <c r="A64" s="33" t="s">
        <v>103</v>
      </c>
      <c r="B64" s="34">
        <v>57919</v>
      </c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4.25" customHeight="1" x14ac:dyDescent="0.3">
      <c r="A65" s="33" t="s">
        <v>104</v>
      </c>
      <c r="B65" s="34">
        <v>14337</v>
      </c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4.25" customHeight="1" x14ac:dyDescent="0.3">
      <c r="A66" s="33" t="s">
        <v>105</v>
      </c>
      <c r="B66" s="34">
        <v>68418</v>
      </c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4.25" customHeight="1" x14ac:dyDescent="0.3">
      <c r="A67" s="35" t="s">
        <v>106</v>
      </c>
      <c r="B67" s="36">
        <v>18904</v>
      </c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4.25" customHeight="1" x14ac:dyDescent="0.3">
      <c r="A68" s="33" t="s">
        <v>3</v>
      </c>
      <c r="B68" s="34">
        <v>20432</v>
      </c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4.25" customHeight="1" x14ac:dyDescent="0.3">
      <c r="A69" s="33" t="s">
        <v>107</v>
      </c>
      <c r="B69" s="34">
        <v>25261</v>
      </c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4.25" customHeight="1" x14ac:dyDescent="0.3">
      <c r="A70" s="33" t="s">
        <v>108</v>
      </c>
      <c r="B70" s="34">
        <v>28132</v>
      </c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4.25" customHeight="1" x14ac:dyDescent="0.3">
      <c r="A71" s="33" t="s">
        <v>109</v>
      </c>
      <c r="B71" s="34">
        <v>36922</v>
      </c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4.25" customHeight="1" x14ac:dyDescent="0.3">
      <c r="A72" s="35" t="s">
        <v>110</v>
      </c>
      <c r="B72" s="36">
        <v>23372</v>
      </c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4.25" customHeight="1" x14ac:dyDescent="0.3">
      <c r="A73" s="33" t="s">
        <v>111</v>
      </c>
      <c r="B73" s="34">
        <v>33679</v>
      </c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4.25" customHeight="1" x14ac:dyDescent="0.3">
      <c r="A74" s="33" t="s">
        <v>112</v>
      </c>
      <c r="B74" s="34">
        <v>29908</v>
      </c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4.25" customHeight="1" x14ac:dyDescent="0.3">
      <c r="A75" s="33" t="s">
        <v>113</v>
      </c>
      <c r="B75" s="34">
        <v>11242</v>
      </c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4.25" customHeight="1" x14ac:dyDescent="0.3">
      <c r="A76" s="33" t="s">
        <v>114</v>
      </c>
      <c r="B76" s="34">
        <v>37894</v>
      </c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4.25" customHeight="1" x14ac:dyDescent="0.3">
      <c r="A77" s="35" t="s">
        <v>115</v>
      </c>
      <c r="B77" s="36">
        <v>18882</v>
      </c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4.25" customHeight="1" x14ac:dyDescent="0.3">
      <c r="A78" s="33" t="s">
        <v>116</v>
      </c>
      <c r="B78" s="34">
        <v>34581</v>
      </c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4.25" customHeight="1" x14ac:dyDescent="0.3">
      <c r="A79" s="33" t="s">
        <v>117</v>
      </c>
      <c r="B79" s="34">
        <v>49051</v>
      </c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4.25" customHeight="1" x14ac:dyDescent="0.3">
      <c r="A80" s="33" t="s">
        <v>118</v>
      </c>
      <c r="B80" s="34">
        <v>31158</v>
      </c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4.25" customHeight="1" x14ac:dyDescent="0.3">
      <c r="A81" s="33" t="s">
        <v>119</v>
      </c>
      <c r="B81" s="34">
        <v>16413</v>
      </c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4.25" customHeight="1" x14ac:dyDescent="0.3">
      <c r="A82" s="35" t="s">
        <v>120</v>
      </c>
      <c r="B82" s="36">
        <v>53256</v>
      </c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4.25" customHeight="1" x14ac:dyDescent="0.3">
      <c r="A83" s="33" t="s">
        <v>121</v>
      </c>
      <c r="B83" s="34">
        <v>15986</v>
      </c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4.25" customHeight="1" x14ac:dyDescent="0.3">
      <c r="A84" s="33" t="s">
        <v>122</v>
      </c>
      <c r="B84" s="34">
        <v>10115</v>
      </c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4.25" customHeight="1" x14ac:dyDescent="0.3">
      <c r="A85" s="33" t="s">
        <v>123</v>
      </c>
      <c r="B85" s="34">
        <v>50838</v>
      </c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4.25" customHeight="1" x14ac:dyDescent="0.3">
      <c r="A86" s="33" t="s">
        <v>124</v>
      </c>
      <c r="B86" s="34">
        <v>55215</v>
      </c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4.25" customHeight="1" x14ac:dyDescent="0.3">
      <c r="A87" s="35" t="s">
        <v>125</v>
      </c>
      <c r="B87" s="36">
        <v>26046</v>
      </c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4.25" customHeight="1" x14ac:dyDescent="0.3">
      <c r="A88" s="33" t="s">
        <v>126</v>
      </c>
      <c r="B88" s="34">
        <v>35552</v>
      </c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4.25" customHeight="1" x14ac:dyDescent="0.3">
      <c r="A89" s="33" t="s">
        <v>127</v>
      </c>
      <c r="B89" s="34">
        <v>10981</v>
      </c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4.25" customHeight="1" x14ac:dyDescent="0.3">
      <c r="A90" s="33" t="s">
        <v>128</v>
      </c>
      <c r="B90" s="34">
        <v>28247</v>
      </c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4.25" customHeight="1" x14ac:dyDescent="0.3">
      <c r="A91" s="33" t="s">
        <v>129</v>
      </c>
      <c r="B91" s="34">
        <v>46827</v>
      </c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4.25" customHeight="1" x14ac:dyDescent="0.3">
      <c r="A92" s="35" t="s">
        <v>130</v>
      </c>
      <c r="B92" s="36">
        <v>25639</v>
      </c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4.25" customHeight="1" x14ac:dyDescent="0.3">
      <c r="A93" s="33" t="s">
        <v>131</v>
      </c>
      <c r="B93" s="34">
        <v>23782</v>
      </c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4.25" customHeight="1" x14ac:dyDescent="0.3">
      <c r="A94" s="33" t="s">
        <v>132</v>
      </c>
      <c r="B94" s="34">
        <v>24448</v>
      </c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4.25" customHeight="1" x14ac:dyDescent="0.3">
      <c r="A95" s="33" t="s">
        <v>133</v>
      </c>
      <c r="B95" s="34">
        <v>66113</v>
      </c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4.25" customHeight="1" x14ac:dyDescent="0.3">
      <c r="A96" s="33" t="s">
        <v>134</v>
      </c>
      <c r="B96" s="34">
        <v>17394</v>
      </c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4.25" customHeight="1" x14ac:dyDescent="0.3">
      <c r="A97" s="35" t="s">
        <v>135</v>
      </c>
      <c r="B97" s="36">
        <v>51014</v>
      </c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4.25" customHeight="1" x14ac:dyDescent="0.3">
      <c r="A98" s="33" t="s">
        <v>136</v>
      </c>
      <c r="B98" s="34">
        <v>31167</v>
      </c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4.25" customHeight="1" x14ac:dyDescent="0.3">
      <c r="A99" s="33" t="s">
        <v>137</v>
      </c>
      <c r="B99" s="34">
        <v>50449</v>
      </c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4.25" customHeight="1" x14ac:dyDescent="0.3">
      <c r="A100" s="33" t="s">
        <v>138</v>
      </c>
      <c r="B100" s="34">
        <v>25153</v>
      </c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4.25" customHeight="1" x14ac:dyDescent="0.3">
      <c r="A101" s="33" t="s">
        <v>139</v>
      </c>
      <c r="B101" s="34">
        <v>24844</v>
      </c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4.25" customHeight="1" x14ac:dyDescent="0.3">
      <c r="A102" s="35" t="s">
        <v>140</v>
      </c>
      <c r="B102" s="36">
        <v>12966</v>
      </c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4.25" customHeight="1" x14ac:dyDescent="0.3">
      <c r="A103" s="33" t="s">
        <v>141</v>
      </c>
      <c r="B103" s="34">
        <v>31956</v>
      </c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4.25" customHeight="1" x14ac:dyDescent="0.3">
      <c r="A104" s="33" t="s">
        <v>142</v>
      </c>
      <c r="B104" s="34">
        <v>32759</v>
      </c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4.25" customHeight="1" x14ac:dyDescent="0.3">
      <c r="A105" s="33" t="s">
        <v>143</v>
      </c>
      <c r="B105" s="34">
        <v>70732</v>
      </c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4.25" customHeight="1" x14ac:dyDescent="0.3">
      <c r="A106" s="33" t="s">
        <v>144</v>
      </c>
      <c r="B106" s="34">
        <v>41620</v>
      </c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4.25" customHeight="1" x14ac:dyDescent="0.3">
      <c r="A107" s="35" t="s">
        <v>145</v>
      </c>
      <c r="B107" s="36">
        <v>21279</v>
      </c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4.25" customHeight="1" x14ac:dyDescent="0.3">
      <c r="A108" s="33" t="s">
        <v>146</v>
      </c>
      <c r="B108" s="34">
        <v>20158</v>
      </c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4.25" customHeight="1" x14ac:dyDescent="0.3">
      <c r="A109" s="33" t="s">
        <v>147</v>
      </c>
      <c r="B109" s="34">
        <v>21386</v>
      </c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4.25" customHeight="1" x14ac:dyDescent="0.3">
      <c r="A110" s="33" t="s">
        <v>148</v>
      </c>
      <c r="B110" s="34">
        <v>27499</v>
      </c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4.25" customHeight="1" x14ac:dyDescent="0.3">
      <c r="A111" s="33" t="s">
        <v>149</v>
      </c>
      <c r="B111" s="34">
        <v>31613</v>
      </c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4.25" customHeight="1" x14ac:dyDescent="0.3">
      <c r="A112" s="35" t="s">
        <v>150</v>
      </c>
      <c r="B112" s="36">
        <v>18256</v>
      </c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4.25" customHeight="1" x14ac:dyDescent="0.3">
      <c r="A113" s="33" t="s">
        <v>151</v>
      </c>
      <c r="B113" s="34">
        <v>20560</v>
      </c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4.25" customHeight="1" x14ac:dyDescent="0.3">
      <c r="A114" s="33" t="s">
        <v>152</v>
      </c>
      <c r="B114" s="34">
        <v>24018</v>
      </c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4.25" customHeight="1" x14ac:dyDescent="0.3">
      <c r="A115" s="33" t="s">
        <v>153</v>
      </c>
      <c r="B115" s="34">
        <v>19252</v>
      </c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4.25" customHeight="1" x14ac:dyDescent="0.3">
      <c r="A116" s="33" t="s">
        <v>154</v>
      </c>
      <c r="B116" s="34">
        <v>19167</v>
      </c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4.25" customHeight="1" x14ac:dyDescent="0.3">
      <c r="A117" s="35" t="s">
        <v>155</v>
      </c>
      <c r="B117" s="36">
        <v>14929</v>
      </c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4.25" customHeight="1" x14ac:dyDescent="0.3">
      <c r="A118" s="33" t="s">
        <v>156</v>
      </c>
      <c r="B118" s="34">
        <v>18035</v>
      </c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4.25" customHeight="1" x14ac:dyDescent="0.3">
      <c r="A119" s="33" t="s">
        <v>157</v>
      </c>
      <c r="B119" s="34">
        <v>23229</v>
      </c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4.25" customHeight="1" x14ac:dyDescent="0.3">
      <c r="A120" s="33" t="s">
        <v>158</v>
      </c>
      <c r="B120" s="34">
        <v>34927</v>
      </c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4.25" customHeight="1" x14ac:dyDescent="0.3">
      <c r="A121" s="33" t="s">
        <v>159</v>
      </c>
      <c r="B121" s="34">
        <v>23750</v>
      </c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4.25" customHeight="1" x14ac:dyDescent="0.3">
      <c r="A122" s="35" t="s">
        <v>160</v>
      </c>
      <c r="B122" s="36">
        <v>16028</v>
      </c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4.25" customHeight="1" x14ac:dyDescent="0.3">
      <c r="A123" s="33" t="s">
        <v>161</v>
      </c>
      <c r="B123" s="34">
        <v>18137</v>
      </c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4.25" customHeight="1" x14ac:dyDescent="0.3">
      <c r="A124" s="33" t="s">
        <v>162</v>
      </c>
      <c r="B124" s="34">
        <v>35191</v>
      </c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4.25" customHeight="1" x14ac:dyDescent="0.3">
      <c r="A125" s="33" t="s">
        <v>163</v>
      </c>
      <c r="B125" s="34">
        <v>10349</v>
      </c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4.25" customHeight="1" x14ac:dyDescent="0.3">
      <c r="A126" s="33" t="s">
        <v>164</v>
      </c>
      <c r="B126" s="34">
        <v>17897</v>
      </c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4.25" customHeight="1" x14ac:dyDescent="0.3">
      <c r="A127" s="35" t="s">
        <v>165</v>
      </c>
      <c r="B127" s="36">
        <v>33378</v>
      </c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4.25" customHeight="1" x14ac:dyDescent="0.3">
      <c r="A128" s="33" t="s">
        <v>166</v>
      </c>
      <c r="B128" s="34">
        <v>50893</v>
      </c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4.25" customHeight="1" x14ac:dyDescent="0.3">
      <c r="A129" s="33" t="s">
        <v>167</v>
      </c>
      <c r="B129" s="34">
        <v>15340</v>
      </c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4.25" customHeight="1" x14ac:dyDescent="0.3">
      <c r="A130" s="33" t="s">
        <v>168</v>
      </c>
      <c r="B130" s="34">
        <v>35367</v>
      </c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4.25" customHeight="1" x14ac:dyDescent="0.3">
      <c r="A131" s="33" t="s">
        <v>169</v>
      </c>
      <c r="B131" s="34">
        <v>23076</v>
      </c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4.25" customHeight="1" x14ac:dyDescent="0.3">
      <c r="A132" s="35" t="s">
        <v>170</v>
      </c>
      <c r="B132" s="36">
        <v>32951</v>
      </c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4.25" customHeight="1" x14ac:dyDescent="0.3">
      <c r="A133" s="33" t="s">
        <v>171</v>
      </c>
      <c r="B133" s="34">
        <v>42220</v>
      </c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4.25" customHeight="1" x14ac:dyDescent="0.3">
      <c r="A134" s="33" t="s">
        <v>172</v>
      </c>
      <c r="B134" s="34">
        <v>54699</v>
      </c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4.25" customHeight="1" x14ac:dyDescent="0.3">
      <c r="A135" s="33" t="s">
        <v>173</v>
      </c>
      <c r="B135" s="34">
        <v>8855</v>
      </c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4.25" customHeight="1" x14ac:dyDescent="0.3">
      <c r="A136" s="33" t="s">
        <v>174</v>
      </c>
      <c r="B136" s="34">
        <v>39153</v>
      </c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4.25" customHeight="1" x14ac:dyDescent="0.3">
      <c r="A137" s="35" t="s">
        <v>175</v>
      </c>
      <c r="B137" s="36">
        <v>97994</v>
      </c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4.25" customHeight="1" x14ac:dyDescent="0.3">
      <c r="A138" s="33" t="s">
        <v>176</v>
      </c>
      <c r="B138" s="34">
        <v>16029</v>
      </c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4.25" customHeight="1" x14ac:dyDescent="0.3">
      <c r="A139" s="33" t="s">
        <v>177</v>
      </c>
      <c r="B139" s="34">
        <v>39172</v>
      </c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4.25" customHeight="1" x14ac:dyDescent="0.3">
      <c r="A140" s="33" t="s">
        <v>178</v>
      </c>
      <c r="B140" s="34">
        <v>49179</v>
      </c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4.25" customHeight="1" x14ac:dyDescent="0.3">
      <c r="A141" s="33" t="s">
        <v>179</v>
      </c>
      <c r="B141" s="34">
        <v>31812</v>
      </c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4.25" customHeight="1" x14ac:dyDescent="0.3">
      <c r="A142" s="35" t="s">
        <v>180</v>
      </c>
      <c r="B142" s="36">
        <v>12045</v>
      </c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4.25" customHeight="1" x14ac:dyDescent="0.3">
      <c r="A143" s="33" t="s">
        <v>181</v>
      </c>
      <c r="B143" s="34">
        <v>30597</v>
      </c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4.25" customHeight="1" x14ac:dyDescent="0.3">
      <c r="A144" s="33" t="s">
        <v>182</v>
      </c>
      <c r="B144" s="34">
        <v>30585</v>
      </c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4.25" customHeight="1" x14ac:dyDescent="0.3">
      <c r="A145" s="33" t="s">
        <v>4</v>
      </c>
      <c r="B145" s="34">
        <v>47782</v>
      </c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4.25" customHeight="1" x14ac:dyDescent="0.3">
      <c r="A146" s="33" t="s">
        <v>183</v>
      </c>
      <c r="B146" s="34">
        <v>37954</v>
      </c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4.25" customHeight="1" x14ac:dyDescent="0.3">
      <c r="A147" s="35" t="s">
        <v>184</v>
      </c>
      <c r="B147" s="36">
        <v>15937</v>
      </c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4.25" customHeight="1" x14ac:dyDescent="0.3">
      <c r="A148" s="33" t="s">
        <v>185</v>
      </c>
      <c r="B148" s="34">
        <v>29654</v>
      </c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4.25" customHeight="1" x14ac:dyDescent="0.3">
      <c r="A149" s="33" t="s">
        <v>186</v>
      </c>
      <c r="B149" s="34">
        <v>21654</v>
      </c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4.25" customHeight="1" x14ac:dyDescent="0.3">
      <c r="A150" s="33" t="s">
        <v>187</v>
      </c>
      <c r="B150" s="34">
        <v>60470</v>
      </c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4.25" customHeight="1" x14ac:dyDescent="0.3">
      <c r="A151" s="33" t="s">
        <v>188</v>
      </c>
      <c r="B151" s="34">
        <v>15396</v>
      </c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4.25" customHeight="1" x14ac:dyDescent="0.3">
      <c r="A152" s="35" t="s">
        <v>189</v>
      </c>
      <c r="B152" s="36">
        <v>22931</v>
      </c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4.25" customHeight="1" x14ac:dyDescent="0.3">
      <c r="A153" s="33" t="s">
        <v>190</v>
      </c>
      <c r="B153" s="34">
        <v>75057</v>
      </c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4.25" customHeight="1" x14ac:dyDescent="0.3">
      <c r="A154" s="33" t="s">
        <v>191</v>
      </c>
      <c r="B154" s="34">
        <v>35217</v>
      </c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4.25" customHeight="1" x14ac:dyDescent="0.3">
      <c r="A155" s="33" t="s">
        <v>192</v>
      </c>
      <c r="B155" s="34">
        <v>31586</v>
      </c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4.25" customHeight="1" x14ac:dyDescent="0.3">
      <c r="A156" s="33" t="s">
        <v>193</v>
      </c>
      <c r="B156" s="34">
        <v>58770</v>
      </c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4.25" customHeight="1" x14ac:dyDescent="0.3">
      <c r="A157" s="35" t="s">
        <v>194</v>
      </c>
      <c r="B157" s="36">
        <v>37628</v>
      </c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4.25" customHeight="1" x14ac:dyDescent="0.3">
      <c r="A158" s="33" t="s">
        <v>195</v>
      </c>
      <c r="B158" s="34">
        <v>15305</v>
      </c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4.25" customHeight="1" x14ac:dyDescent="0.3">
      <c r="A159" s="33" t="s">
        <v>196</v>
      </c>
      <c r="B159" s="34">
        <v>17139</v>
      </c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4.25" customHeight="1" x14ac:dyDescent="0.3">
      <c r="A160" s="33" t="s">
        <v>197</v>
      </c>
      <c r="B160" s="34">
        <v>30819</v>
      </c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4.25" customHeight="1" x14ac:dyDescent="0.3">
      <c r="A161" s="33" t="s">
        <v>198</v>
      </c>
      <c r="B161" s="34">
        <v>27303</v>
      </c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4.25" customHeight="1" x14ac:dyDescent="0.3">
      <c r="A162" s="35" t="s">
        <v>199</v>
      </c>
      <c r="B162" s="36">
        <v>20969</v>
      </c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4.25" customHeight="1" x14ac:dyDescent="0.3">
      <c r="A163" s="33" t="s">
        <v>200</v>
      </c>
      <c r="B163" s="34">
        <v>25751</v>
      </c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4.25" customHeight="1" x14ac:dyDescent="0.3">
      <c r="A164" s="33" t="s">
        <v>201</v>
      </c>
      <c r="B164" s="34">
        <v>26341</v>
      </c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4.25" customHeight="1" x14ac:dyDescent="0.3">
      <c r="A165" s="33" t="s">
        <v>202</v>
      </c>
      <c r="B165" s="34">
        <v>27135</v>
      </c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4.25" customHeight="1" x14ac:dyDescent="0.3">
      <c r="A166" s="33" t="s">
        <v>203</v>
      </c>
      <c r="B166" s="34">
        <v>37487</v>
      </c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4.25" customHeight="1" x14ac:dyDescent="0.3">
      <c r="A167" s="35" t="s">
        <v>204</v>
      </c>
      <c r="B167" s="36">
        <v>14734</v>
      </c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4.25" customHeight="1" x14ac:dyDescent="0.3">
      <c r="A168" s="33" t="s">
        <v>205</v>
      </c>
      <c r="B168" s="34">
        <v>23685</v>
      </c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4.25" customHeight="1" x14ac:dyDescent="0.3">
      <c r="A169" s="33" t="s">
        <v>206</v>
      </c>
      <c r="B169" s="34">
        <v>17968</v>
      </c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4.25" customHeight="1" x14ac:dyDescent="0.3">
      <c r="A170" s="33" t="s">
        <v>207</v>
      </c>
      <c r="B170" s="34">
        <v>27215</v>
      </c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4.25" customHeight="1" x14ac:dyDescent="0.3">
      <c r="A171" s="35" t="s">
        <v>208</v>
      </c>
      <c r="B171" s="36">
        <v>36481</v>
      </c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4.25" customHeight="1" x14ac:dyDescent="0.3">
      <c r="A172" s="3"/>
      <c r="B172" s="37">
        <f>SUM(B3:B171)</f>
        <v>4999999</v>
      </c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4.25" customHeight="1" x14ac:dyDescent="0.3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4.25" customHeight="1" x14ac:dyDescent="0.3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4.25" customHeight="1" x14ac:dyDescent="0.3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4.25" customHeight="1" x14ac:dyDescent="0.3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4.25" customHeight="1" x14ac:dyDescent="0.3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4.25" customHeight="1" x14ac:dyDescent="0.3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4.25" customHeight="1" x14ac:dyDescent="0.3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4.25" customHeight="1" x14ac:dyDescent="0.3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4.25" customHeight="1" x14ac:dyDescent="0.3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4.25" customHeight="1" x14ac:dyDescent="0.3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4.25" customHeight="1" x14ac:dyDescent="0.3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4.25" customHeight="1" x14ac:dyDescent="0.3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4.25" customHeight="1" x14ac:dyDescent="0.3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4.25" customHeight="1" x14ac:dyDescent="0.3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4.25" customHeight="1" x14ac:dyDescent="0.3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4.25" customHeight="1" x14ac:dyDescent="0.3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4.25" customHeight="1" x14ac:dyDescent="0.3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4.25" customHeight="1" x14ac:dyDescent="0.3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4.25" customHeight="1" x14ac:dyDescent="0.3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4.25" customHeight="1" x14ac:dyDescent="0.3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4.25" customHeight="1" x14ac:dyDescent="0.3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4.25" customHeight="1" x14ac:dyDescent="0.3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4.25" customHeight="1" x14ac:dyDescent="0.3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4.25" customHeight="1" x14ac:dyDescent="0.3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4.25" customHeight="1" x14ac:dyDescent="0.3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4.25" customHeight="1" x14ac:dyDescent="0.3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4.25" customHeight="1" x14ac:dyDescent="0.3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4.25" customHeight="1" x14ac:dyDescent="0.3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4.25" customHeight="1" x14ac:dyDescent="0.3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4.25" customHeight="1" x14ac:dyDescent="0.3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4.25" customHeight="1" x14ac:dyDescent="0.3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4.25" customHeight="1" x14ac:dyDescent="0.3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4.25" customHeight="1" x14ac:dyDescent="0.3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4.25" customHeight="1" x14ac:dyDescent="0.3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4.25" customHeight="1" x14ac:dyDescent="0.3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4.25" customHeight="1" x14ac:dyDescent="0.3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4.25" customHeight="1" x14ac:dyDescent="0.3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4.25" customHeight="1" x14ac:dyDescent="0.3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4.25" customHeight="1" x14ac:dyDescent="0.3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4.25" customHeight="1" x14ac:dyDescent="0.3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4.25" customHeight="1" x14ac:dyDescent="0.3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4.25" customHeight="1" x14ac:dyDescent="0.3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4.25" customHeight="1" x14ac:dyDescent="0.3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4.25" customHeight="1" x14ac:dyDescent="0.3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4.25" customHeight="1" x14ac:dyDescent="0.3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4.25" customHeight="1" x14ac:dyDescent="0.3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4.25" customHeight="1" x14ac:dyDescent="0.3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4.25" customHeight="1" x14ac:dyDescent="0.3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4.25" customHeight="1" x14ac:dyDescent="0.3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4.25" customHeight="1" x14ac:dyDescent="0.3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4.25" customHeight="1" x14ac:dyDescent="0.3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4.25" customHeight="1" x14ac:dyDescent="0.3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4.25" customHeight="1" x14ac:dyDescent="0.3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4.25" customHeight="1" x14ac:dyDescent="0.3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4.25" customHeight="1" x14ac:dyDescent="0.3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4.25" customHeight="1" x14ac:dyDescent="0.3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4.25" customHeight="1" x14ac:dyDescent="0.3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4.25" customHeight="1" x14ac:dyDescent="0.3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4.25" customHeight="1" x14ac:dyDescent="0.3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4.25" customHeight="1" x14ac:dyDescent="0.3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4.25" customHeight="1" x14ac:dyDescent="0.3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4.25" customHeight="1" x14ac:dyDescent="0.3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4.25" customHeight="1" x14ac:dyDescent="0.3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4.25" customHeight="1" x14ac:dyDescent="0.3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4.25" customHeight="1" x14ac:dyDescent="0.3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4.25" customHeight="1" x14ac:dyDescent="0.3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4.25" customHeight="1" x14ac:dyDescent="0.3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4.25" customHeight="1" x14ac:dyDescent="0.3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4.25" customHeight="1" x14ac:dyDescent="0.3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4.25" customHeight="1" x14ac:dyDescent="0.3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4.25" customHeight="1" x14ac:dyDescent="0.3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4.25" customHeight="1" x14ac:dyDescent="0.3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4.25" customHeight="1" x14ac:dyDescent="0.3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4.25" customHeight="1" x14ac:dyDescent="0.3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4.25" customHeight="1" x14ac:dyDescent="0.3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4.25" customHeight="1" x14ac:dyDescent="0.3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4.25" customHeight="1" x14ac:dyDescent="0.3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4.25" customHeight="1" x14ac:dyDescent="0.3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4.25" customHeight="1" x14ac:dyDescent="0.3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4.25" customHeight="1" x14ac:dyDescent="0.3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4.25" customHeight="1" x14ac:dyDescent="0.3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4.25" customHeight="1" x14ac:dyDescent="0.3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4.25" customHeight="1" x14ac:dyDescent="0.3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4.25" customHeight="1" x14ac:dyDescent="0.3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4.25" customHeight="1" x14ac:dyDescent="0.3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4.25" customHeight="1" x14ac:dyDescent="0.3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4.25" customHeight="1" x14ac:dyDescent="0.3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4.25" customHeight="1" x14ac:dyDescent="0.3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4.25" customHeight="1" x14ac:dyDescent="0.3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4.25" customHeight="1" x14ac:dyDescent="0.3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4.25" customHeight="1" x14ac:dyDescent="0.3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4.25" customHeight="1" x14ac:dyDescent="0.3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4.25" customHeight="1" x14ac:dyDescent="0.3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4.25" customHeight="1" x14ac:dyDescent="0.3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4.25" customHeight="1" x14ac:dyDescent="0.3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4.25" customHeight="1" x14ac:dyDescent="0.3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4.25" customHeight="1" x14ac:dyDescent="0.3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4.25" customHeight="1" x14ac:dyDescent="0.3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4.25" customHeight="1" x14ac:dyDescent="0.3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4.25" customHeight="1" x14ac:dyDescent="0.3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4.25" customHeight="1" x14ac:dyDescent="0.3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4.25" customHeight="1" x14ac:dyDescent="0.3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4.25" customHeight="1" x14ac:dyDescent="0.3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4.25" customHeight="1" x14ac:dyDescent="0.3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4.25" customHeight="1" x14ac:dyDescent="0.3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4.25" customHeight="1" x14ac:dyDescent="0.3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4.25" customHeight="1" x14ac:dyDescent="0.3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4.25" customHeight="1" x14ac:dyDescent="0.3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4.25" customHeight="1" x14ac:dyDescent="0.3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4.25" customHeight="1" x14ac:dyDescent="0.3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4.25" customHeight="1" x14ac:dyDescent="0.3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4.25" customHeight="1" x14ac:dyDescent="0.3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4.25" customHeight="1" x14ac:dyDescent="0.3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4.25" customHeight="1" x14ac:dyDescent="0.3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4.25" customHeight="1" x14ac:dyDescent="0.3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4.25" customHeight="1" x14ac:dyDescent="0.3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4.25" customHeight="1" x14ac:dyDescent="0.3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4.25" customHeight="1" x14ac:dyDescent="0.3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4.25" customHeight="1" x14ac:dyDescent="0.3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4.25" customHeight="1" x14ac:dyDescent="0.3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4.25" customHeight="1" x14ac:dyDescent="0.3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4.25" customHeight="1" x14ac:dyDescent="0.3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4.25" customHeight="1" x14ac:dyDescent="0.3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4.25" customHeight="1" x14ac:dyDescent="0.3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4.25" customHeight="1" x14ac:dyDescent="0.3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4.25" customHeight="1" x14ac:dyDescent="0.3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4.25" customHeight="1" x14ac:dyDescent="0.3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4.25" customHeight="1" x14ac:dyDescent="0.3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4.25" customHeight="1" x14ac:dyDescent="0.3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4.25" customHeight="1" x14ac:dyDescent="0.3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4.25" customHeight="1" x14ac:dyDescent="0.3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4.25" customHeight="1" x14ac:dyDescent="0.3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4.25" customHeight="1" x14ac:dyDescent="0.3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4.25" customHeight="1" x14ac:dyDescent="0.3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4.25" customHeight="1" x14ac:dyDescent="0.3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4.25" customHeight="1" x14ac:dyDescent="0.3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4.25" customHeight="1" x14ac:dyDescent="0.3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4.25" customHeight="1" x14ac:dyDescent="0.3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4.25" customHeight="1" x14ac:dyDescent="0.3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4.25" customHeight="1" x14ac:dyDescent="0.3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4.25" customHeight="1" x14ac:dyDescent="0.3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4.25" customHeight="1" x14ac:dyDescent="0.3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4.25" customHeight="1" x14ac:dyDescent="0.3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4.25" customHeight="1" x14ac:dyDescent="0.3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4.25" customHeight="1" x14ac:dyDescent="0.3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4.25" customHeight="1" x14ac:dyDescent="0.3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4.25" customHeight="1" x14ac:dyDescent="0.3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4.25" customHeight="1" x14ac:dyDescent="0.3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4.25" customHeight="1" x14ac:dyDescent="0.3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4.25" customHeight="1" x14ac:dyDescent="0.3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4.25" customHeight="1" x14ac:dyDescent="0.3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4.25" customHeight="1" x14ac:dyDescent="0.3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4.25" customHeight="1" x14ac:dyDescent="0.3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4.25" customHeight="1" x14ac:dyDescent="0.3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4.25" customHeight="1" x14ac:dyDescent="0.3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4.25" customHeight="1" x14ac:dyDescent="0.3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4.25" customHeight="1" x14ac:dyDescent="0.3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4.25" customHeight="1" x14ac:dyDescent="0.3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4.25" customHeight="1" x14ac:dyDescent="0.3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4.25" customHeight="1" x14ac:dyDescent="0.3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4.25" customHeight="1" x14ac:dyDescent="0.3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4.25" customHeight="1" x14ac:dyDescent="0.3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4.25" customHeight="1" x14ac:dyDescent="0.3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4.25" customHeight="1" x14ac:dyDescent="0.3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4.25" customHeight="1" x14ac:dyDescent="0.3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4.25" customHeight="1" x14ac:dyDescent="0.3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4.25" customHeight="1" x14ac:dyDescent="0.3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4.25" customHeight="1" x14ac:dyDescent="0.3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4.25" customHeight="1" x14ac:dyDescent="0.3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4.25" customHeight="1" x14ac:dyDescent="0.3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4.25" customHeight="1" x14ac:dyDescent="0.3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4.25" customHeight="1" x14ac:dyDescent="0.3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4.25" customHeight="1" x14ac:dyDescent="0.3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4.25" customHeight="1" x14ac:dyDescent="0.3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4.25" customHeight="1" x14ac:dyDescent="0.3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4.25" customHeight="1" x14ac:dyDescent="0.3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4.25" customHeight="1" x14ac:dyDescent="0.3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4.25" customHeight="1" x14ac:dyDescent="0.3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4.25" customHeight="1" x14ac:dyDescent="0.3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4.25" customHeight="1" x14ac:dyDescent="0.3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4.25" customHeight="1" x14ac:dyDescent="0.3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4.25" customHeight="1" x14ac:dyDescent="0.3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4.25" customHeight="1" x14ac:dyDescent="0.3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4.25" customHeight="1" x14ac:dyDescent="0.3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4.25" customHeight="1" x14ac:dyDescent="0.3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4.25" customHeight="1" x14ac:dyDescent="0.3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4.25" customHeight="1" x14ac:dyDescent="0.3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4.25" customHeight="1" x14ac:dyDescent="0.3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4.25" customHeight="1" x14ac:dyDescent="0.3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4.25" customHeight="1" x14ac:dyDescent="0.3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4.25" customHeight="1" x14ac:dyDescent="0.3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4.25" customHeight="1" x14ac:dyDescent="0.3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4.25" customHeight="1" x14ac:dyDescent="0.3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4.25" customHeight="1" x14ac:dyDescent="0.3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4.25" customHeight="1" x14ac:dyDescent="0.3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4.25" customHeight="1" x14ac:dyDescent="0.3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4.25" customHeight="1" x14ac:dyDescent="0.3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4.25" customHeight="1" x14ac:dyDescent="0.3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4.25" customHeight="1" x14ac:dyDescent="0.3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4.25" customHeight="1" x14ac:dyDescent="0.3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4.25" customHeight="1" x14ac:dyDescent="0.3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4.25" customHeight="1" x14ac:dyDescent="0.3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4.25" customHeight="1" x14ac:dyDescent="0.3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4.25" customHeight="1" x14ac:dyDescent="0.3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4.25" customHeight="1" x14ac:dyDescent="0.3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4.25" customHeight="1" x14ac:dyDescent="0.3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4.25" customHeight="1" x14ac:dyDescent="0.3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4.25" customHeight="1" x14ac:dyDescent="0.3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4.25" customHeight="1" x14ac:dyDescent="0.3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4.25" customHeight="1" x14ac:dyDescent="0.3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4.25" customHeight="1" x14ac:dyDescent="0.3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4.25" customHeight="1" x14ac:dyDescent="0.3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4.25" customHeight="1" x14ac:dyDescent="0.3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4.25" customHeight="1" x14ac:dyDescent="0.3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4.25" customHeight="1" x14ac:dyDescent="0.3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4.25" customHeight="1" x14ac:dyDescent="0.3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4.25" customHeight="1" x14ac:dyDescent="0.3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4.25" customHeight="1" x14ac:dyDescent="0.3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4.25" customHeight="1" x14ac:dyDescent="0.3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4.25" customHeight="1" x14ac:dyDescent="0.3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4.25" customHeight="1" x14ac:dyDescent="0.3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4.25" customHeight="1" x14ac:dyDescent="0.3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4.25" customHeight="1" x14ac:dyDescent="0.3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4.25" customHeight="1" x14ac:dyDescent="0.3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4.25" customHeight="1" x14ac:dyDescent="0.3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4.25" customHeight="1" x14ac:dyDescent="0.3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4.25" customHeight="1" x14ac:dyDescent="0.3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4.25" customHeight="1" x14ac:dyDescent="0.3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4.25" customHeight="1" x14ac:dyDescent="0.3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4.25" customHeight="1" x14ac:dyDescent="0.3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4.25" customHeight="1" x14ac:dyDescent="0.3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4.25" customHeight="1" x14ac:dyDescent="0.3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4.25" customHeight="1" x14ac:dyDescent="0.3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4.25" customHeight="1" x14ac:dyDescent="0.3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4.25" customHeight="1" x14ac:dyDescent="0.3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4.25" customHeight="1" x14ac:dyDescent="0.3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4.25" customHeight="1" x14ac:dyDescent="0.3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4.25" customHeight="1" x14ac:dyDescent="0.3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4.25" customHeight="1" x14ac:dyDescent="0.3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4.25" customHeight="1" x14ac:dyDescent="0.3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4.25" customHeight="1" x14ac:dyDescent="0.3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4.25" customHeight="1" x14ac:dyDescent="0.3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4.25" customHeight="1" x14ac:dyDescent="0.3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4.25" customHeight="1" x14ac:dyDescent="0.3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4.25" customHeight="1" x14ac:dyDescent="0.3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4.25" customHeight="1" x14ac:dyDescent="0.3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4.25" customHeight="1" x14ac:dyDescent="0.3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4.25" customHeight="1" x14ac:dyDescent="0.3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4.25" customHeight="1" x14ac:dyDescent="0.3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4.25" customHeight="1" x14ac:dyDescent="0.3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4.25" customHeight="1" x14ac:dyDescent="0.3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4.25" customHeight="1" x14ac:dyDescent="0.3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4.25" customHeight="1" x14ac:dyDescent="0.3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4.25" customHeight="1" x14ac:dyDescent="0.3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4.25" customHeight="1" x14ac:dyDescent="0.3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4.25" customHeight="1" x14ac:dyDescent="0.3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4.25" customHeight="1" x14ac:dyDescent="0.3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4.25" customHeight="1" x14ac:dyDescent="0.3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4.25" customHeight="1" x14ac:dyDescent="0.3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4.25" customHeight="1" x14ac:dyDescent="0.3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4.25" customHeight="1" x14ac:dyDescent="0.3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4.25" customHeight="1" x14ac:dyDescent="0.3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4.25" customHeight="1" x14ac:dyDescent="0.3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4.25" customHeight="1" x14ac:dyDescent="0.3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4.25" customHeight="1" x14ac:dyDescent="0.3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4.25" customHeight="1" x14ac:dyDescent="0.3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4.25" customHeight="1" x14ac:dyDescent="0.3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4.25" customHeight="1" x14ac:dyDescent="0.3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4.25" customHeight="1" x14ac:dyDescent="0.3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4.25" customHeight="1" x14ac:dyDescent="0.3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4.25" customHeight="1" x14ac:dyDescent="0.3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4.25" customHeight="1" x14ac:dyDescent="0.3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4.25" customHeight="1" x14ac:dyDescent="0.3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4.25" customHeight="1" x14ac:dyDescent="0.3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4.25" customHeight="1" x14ac:dyDescent="0.3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4.25" customHeight="1" x14ac:dyDescent="0.3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4.25" customHeight="1" x14ac:dyDescent="0.3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4.25" customHeight="1" x14ac:dyDescent="0.3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4.25" customHeight="1" x14ac:dyDescent="0.3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4.25" customHeight="1" x14ac:dyDescent="0.3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4.25" customHeight="1" x14ac:dyDescent="0.3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4.25" customHeight="1" x14ac:dyDescent="0.3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4.25" customHeight="1" x14ac:dyDescent="0.3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4.25" customHeight="1" x14ac:dyDescent="0.3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4.25" customHeight="1" x14ac:dyDescent="0.3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4.25" customHeight="1" x14ac:dyDescent="0.3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4.25" customHeight="1" x14ac:dyDescent="0.3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4.25" customHeight="1" x14ac:dyDescent="0.3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4.25" customHeight="1" x14ac:dyDescent="0.3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4.25" customHeight="1" x14ac:dyDescent="0.3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4.25" customHeight="1" x14ac:dyDescent="0.3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4.25" customHeight="1" x14ac:dyDescent="0.3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4.25" customHeight="1" x14ac:dyDescent="0.3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4.25" customHeight="1" x14ac:dyDescent="0.3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4.25" customHeight="1" x14ac:dyDescent="0.3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4.25" customHeight="1" x14ac:dyDescent="0.3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4.25" customHeight="1" x14ac:dyDescent="0.3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4.25" customHeight="1" x14ac:dyDescent="0.3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4.25" customHeight="1" x14ac:dyDescent="0.3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4.25" customHeight="1" x14ac:dyDescent="0.3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4.25" customHeight="1" x14ac:dyDescent="0.3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4.25" customHeight="1" x14ac:dyDescent="0.3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4.25" customHeight="1" x14ac:dyDescent="0.3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4.25" customHeight="1" x14ac:dyDescent="0.3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4.25" customHeight="1" x14ac:dyDescent="0.3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4.25" customHeight="1" x14ac:dyDescent="0.3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4.25" customHeight="1" x14ac:dyDescent="0.3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4.25" customHeight="1" x14ac:dyDescent="0.3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4.25" customHeight="1" x14ac:dyDescent="0.3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4.25" customHeight="1" x14ac:dyDescent="0.3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4.25" customHeight="1" x14ac:dyDescent="0.3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4.25" customHeight="1" x14ac:dyDescent="0.3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4.25" customHeight="1" x14ac:dyDescent="0.3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4.25" customHeight="1" x14ac:dyDescent="0.3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4.25" customHeight="1" x14ac:dyDescent="0.3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4.25" customHeight="1" x14ac:dyDescent="0.3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4.25" customHeight="1" x14ac:dyDescent="0.3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4.25" customHeight="1" x14ac:dyDescent="0.3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4.25" customHeight="1" x14ac:dyDescent="0.3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4.25" customHeight="1" x14ac:dyDescent="0.3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4.25" customHeight="1" x14ac:dyDescent="0.3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4.25" customHeight="1" x14ac:dyDescent="0.3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4.25" customHeight="1" x14ac:dyDescent="0.3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4.25" customHeight="1" x14ac:dyDescent="0.3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4.25" customHeight="1" x14ac:dyDescent="0.3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4.25" customHeight="1" x14ac:dyDescent="0.3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4.25" customHeight="1" x14ac:dyDescent="0.3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4.25" customHeight="1" x14ac:dyDescent="0.3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4.25" customHeight="1" x14ac:dyDescent="0.3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4.25" customHeight="1" x14ac:dyDescent="0.3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4.25" customHeight="1" x14ac:dyDescent="0.3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4.25" customHeight="1" x14ac:dyDescent="0.3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4.25" customHeight="1" x14ac:dyDescent="0.3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4.25" customHeight="1" x14ac:dyDescent="0.3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4.25" customHeight="1" x14ac:dyDescent="0.3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4.25" customHeight="1" x14ac:dyDescent="0.3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4.25" customHeight="1" x14ac:dyDescent="0.3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4.25" customHeight="1" x14ac:dyDescent="0.3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4.25" customHeight="1" x14ac:dyDescent="0.3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4.25" customHeight="1" x14ac:dyDescent="0.3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4.25" customHeight="1" x14ac:dyDescent="0.3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4.25" customHeight="1" x14ac:dyDescent="0.3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4.25" customHeight="1" x14ac:dyDescent="0.3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4.25" customHeight="1" x14ac:dyDescent="0.3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4.25" customHeight="1" x14ac:dyDescent="0.3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4.25" customHeight="1" x14ac:dyDescent="0.3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4.25" customHeight="1" x14ac:dyDescent="0.3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4.25" customHeight="1" x14ac:dyDescent="0.3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4.25" customHeight="1" x14ac:dyDescent="0.3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4.25" customHeight="1" x14ac:dyDescent="0.3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4.25" customHeight="1" x14ac:dyDescent="0.3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4.25" customHeight="1" x14ac:dyDescent="0.3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4.25" customHeight="1" x14ac:dyDescent="0.3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4.25" customHeight="1" x14ac:dyDescent="0.3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4.25" customHeight="1" x14ac:dyDescent="0.3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4.25" customHeight="1" x14ac:dyDescent="0.3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4.25" customHeight="1" x14ac:dyDescent="0.3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4.25" customHeight="1" x14ac:dyDescent="0.3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4.25" customHeight="1" x14ac:dyDescent="0.3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4.25" customHeight="1" x14ac:dyDescent="0.3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4.25" customHeight="1" x14ac:dyDescent="0.3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4.25" customHeight="1" x14ac:dyDescent="0.3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4.25" customHeight="1" x14ac:dyDescent="0.3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4.25" customHeight="1" x14ac:dyDescent="0.3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4.25" customHeight="1" x14ac:dyDescent="0.3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4.25" customHeight="1" x14ac:dyDescent="0.3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4.25" customHeight="1" x14ac:dyDescent="0.3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4.25" customHeight="1" x14ac:dyDescent="0.3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4.25" customHeight="1" x14ac:dyDescent="0.3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4.25" customHeight="1" x14ac:dyDescent="0.3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4.25" customHeight="1" x14ac:dyDescent="0.3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4.25" customHeight="1" x14ac:dyDescent="0.3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4.25" customHeight="1" x14ac:dyDescent="0.3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4.25" customHeight="1" x14ac:dyDescent="0.3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4.25" customHeight="1" x14ac:dyDescent="0.3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4.25" customHeight="1" x14ac:dyDescent="0.3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4.25" customHeight="1" x14ac:dyDescent="0.3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4.25" customHeight="1" x14ac:dyDescent="0.3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4.25" customHeight="1" x14ac:dyDescent="0.3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4.25" customHeight="1" x14ac:dyDescent="0.3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4.25" customHeight="1" x14ac:dyDescent="0.3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4.25" customHeight="1" x14ac:dyDescent="0.3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4.25" customHeight="1" x14ac:dyDescent="0.3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4.25" customHeight="1" x14ac:dyDescent="0.3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4.25" customHeight="1" x14ac:dyDescent="0.3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4.25" customHeight="1" x14ac:dyDescent="0.3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4.25" customHeight="1" x14ac:dyDescent="0.3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4.25" customHeight="1" x14ac:dyDescent="0.3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4.25" customHeight="1" x14ac:dyDescent="0.3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4.25" customHeight="1" x14ac:dyDescent="0.3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4.25" customHeight="1" x14ac:dyDescent="0.3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4.25" customHeight="1" x14ac:dyDescent="0.3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4.25" customHeight="1" x14ac:dyDescent="0.3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4.25" customHeight="1" x14ac:dyDescent="0.3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4.25" customHeight="1" x14ac:dyDescent="0.3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4.25" customHeight="1" x14ac:dyDescent="0.3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4.25" customHeight="1" x14ac:dyDescent="0.3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4.25" customHeight="1" x14ac:dyDescent="0.3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4.25" customHeight="1" x14ac:dyDescent="0.3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4.25" customHeight="1" x14ac:dyDescent="0.3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4.25" customHeight="1" x14ac:dyDescent="0.3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4.25" customHeight="1" x14ac:dyDescent="0.3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4.25" customHeight="1" x14ac:dyDescent="0.3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4.25" customHeight="1" x14ac:dyDescent="0.3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4.25" customHeight="1" x14ac:dyDescent="0.3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4.25" customHeight="1" x14ac:dyDescent="0.3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4.25" customHeight="1" x14ac:dyDescent="0.3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4.25" customHeight="1" x14ac:dyDescent="0.3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4.25" customHeight="1" x14ac:dyDescent="0.3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4.25" customHeight="1" x14ac:dyDescent="0.3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4.25" customHeight="1" x14ac:dyDescent="0.3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4.25" customHeight="1" x14ac:dyDescent="0.3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4.25" customHeight="1" x14ac:dyDescent="0.3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4.25" customHeight="1" x14ac:dyDescent="0.3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4.25" customHeight="1" x14ac:dyDescent="0.3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4.25" customHeight="1" x14ac:dyDescent="0.3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4.25" customHeight="1" x14ac:dyDescent="0.3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4.25" customHeight="1" x14ac:dyDescent="0.3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4.25" customHeight="1" x14ac:dyDescent="0.3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4.25" customHeight="1" x14ac:dyDescent="0.3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4.25" customHeight="1" x14ac:dyDescent="0.3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4.25" customHeight="1" x14ac:dyDescent="0.3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4.25" customHeight="1" x14ac:dyDescent="0.3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4.25" customHeight="1" x14ac:dyDescent="0.3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4.25" customHeight="1" x14ac:dyDescent="0.3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4.25" customHeight="1" x14ac:dyDescent="0.3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4.25" customHeight="1" x14ac:dyDescent="0.3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4.25" customHeight="1" x14ac:dyDescent="0.3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4.25" customHeight="1" x14ac:dyDescent="0.3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4.25" customHeight="1" x14ac:dyDescent="0.3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4.25" customHeight="1" x14ac:dyDescent="0.3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4.25" customHeight="1" x14ac:dyDescent="0.3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4.25" customHeight="1" x14ac:dyDescent="0.3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4.25" customHeight="1" x14ac:dyDescent="0.3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4.25" customHeight="1" x14ac:dyDescent="0.3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4.25" customHeight="1" x14ac:dyDescent="0.3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4.25" customHeight="1" x14ac:dyDescent="0.3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4.25" customHeight="1" x14ac:dyDescent="0.3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4.25" customHeight="1" x14ac:dyDescent="0.3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4.25" customHeight="1" x14ac:dyDescent="0.3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4.25" customHeight="1" x14ac:dyDescent="0.3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4.25" customHeight="1" x14ac:dyDescent="0.3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4.25" customHeight="1" x14ac:dyDescent="0.3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4.25" customHeight="1" x14ac:dyDescent="0.3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4.25" customHeight="1" x14ac:dyDescent="0.3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4.25" customHeight="1" x14ac:dyDescent="0.3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4.25" customHeight="1" x14ac:dyDescent="0.3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4.25" customHeight="1" x14ac:dyDescent="0.3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4.25" customHeight="1" x14ac:dyDescent="0.3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4.25" customHeight="1" x14ac:dyDescent="0.3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4.25" customHeight="1" x14ac:dyDescent="0.3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4.25" customHeight="1" x14ac:dyDescent="0.3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4.25" customHeight="1" x14ac:dyDescent="0.3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4.25" customHeight="1" x14ac:dyDescent="0.3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4.25" customHeight="1" x14ac:dyDescent="0.3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4.25" customHeight="1" x14ac:dyDescent="0.3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4.25" customHeight="1" x14ac:dyDescent="0.3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4.25" customHeight="1" x14ac:dyDescent="0.3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4.25" customHeight="1" x14ac:dyDescent="0.3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4.25" customHeight="1" x14ac:dyDescent="0.3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4.25" customHeight="1" x14ac:dyDescent="0.3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4.25" customHeight="1" x14ac:dyDescent="0.3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4.25" customHeight="1" x14ac:dyDescent="0.3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4.25" customHeight="1" x14ac:dyDescent="0.3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4.25" customHeight="1" x14ac:dyDescent="0.3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4.25" customHeight="1" x14ac:dyDescent="0.3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4.25" customHeight="1" x14ac:dyDescent="0.3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4.25" customHeight="1" x14ac:dyDescent="0.3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4.25" customHeight="1" x14ac:dyDescent="0.3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4.25" customHeight="1" x14ac:dyDescent="0.3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4.25" customHeight="1" x14ac:dyDescent="0.3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4.25" customHeight="1" x14ac:dyDescent="0.3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4.25" customHeight="1" x14ac:dyDescent="0.3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4.25" customHeight="1" x14ac:dyDescent="0.3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4.25" customHeight="1" x14ac:dyDescent="0.3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4.25" customHeight="1" x14ac:dyDescent="0.3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4.25" customHeight="1" x14ac:dyDescent="0.3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4.25" customHeight="1" x14ac:dyDescent="0.3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4.25" customHeight="1" x14ac:dyDescent="0.3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4.25" customHeight="1" x14ac:dyDescent="0.3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4.25" customHeight="1" x14ac:dyDescent="0.3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4.25" customHeight="1" x14ac:dyDescent="0.3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4.25" customHeight="1" x14ac:dyDescent="0.3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4.25" customHeight="1" x14ac:dyDescent="0.3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4.25" customHeight="1" x14ac:dyDescent="0.3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4.25" customHeight="1" x14ac:dyDescent="0.3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4.25" customHeight="1" x14ac:dyDescent="0.3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4.25" customHeight="1" x14ac:dyDescent="0.3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4.25" customHeight="1" x14ac:dyDescent="0.3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4.25" customHeight="1" x14ac:dyDescent="0.3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4.25" customHeight="1" x14ac:dyDescent="0.3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4.25" customHeight="1" x14ac:dyDescent="0.3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4.25" customHeight="1" x14ac:dyDescent="0.3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4.25" customHeight="1" x14ac:dyDescent="0.3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4.25" customHeight="1" x14ac:dyDescent="0.3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4.25" customHeight="1" x14ac:dyDescent="0.3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4.25" customHeight="1" x14ac:dyDescent="0.3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4.25" customHeight="1" x14ac:dyDescent="0.3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4.25" customHeight="1" x14ac:dyDescent="0.3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4.25" customHeight="1" x14ac:dyDescent="0.3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4.25" customHeight="1" x14ac:dyDescent="0.3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4.25" customHeight="1" x14ac:dyDescent="0.3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4.25" customHeight="1" x14ac:dyDescent="0.3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4.25" customHeight="1" x14ac:dyDescent="0.3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4.25" customHeight="1" x14ac:dyDescent="0.3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4.25" customHeight="1" x14ac:dyDescent="0.3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4.25" customHeight="1" x14ac:dyDescent="0.3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4.25" customHeight="1" x14ac:dyDescent="0.3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4.25" customHeight="1" x14ac:dyDescent="0.3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4.25" customHeight="1" x14ac:dyDescent="0.3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4.25" customHeight="1" x14ac:dyDescent="0.3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4.25" customHeight="1" x14ac:dyDescent="0.3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4.25" customHeight="1" x14ac:dyDescent="0.3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4.25" customHeight="1" x14ac:dyDescent="0.3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4.25" customHeight="1" x14ac:dyDescent="0.3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4.25" customHeight="1" x14ac:dyDescent="0.3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4.25" customHeight="1" x14ac:dyDescent="0.3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4.25" customHeight="1" x14ac:dyDescent="0.3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4.25" customHeight="1" x14ac:dyDescent="0.3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4.25" customHeight="1" x14ac:dyDescent="0.3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4.25" customHeight="1" x14ac:dyDescent="0.3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4.25" customHeight="1" x14ac:dyDescent="0.3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4.25" customHeight="1" x14ac:dyDescent="0.3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4.25" customHeight="1" x14ac:dyDescent="0.3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4.25" customHeight="1" x14ac:dyDescent="0.3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4.25" customHeight="1" x14ac:dyDescent="0.3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4.25" customHeight="1" x14ac:dyDescent="0.3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4.25" customHeight="1" x14ac:dyDescent="0.3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4.25" customHeight="1" x14ac:dyDescent="0.3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4.25" customHeight="1" x14ac:dyDescent="0.3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4.25" customHeight="1" x14ac:dyDescent="0.3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4.25" customHeight="1" x14ac:dyDescent="0.3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4.25" customHeight="1" x14ac:dyDescent="0.3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4.25" customHeight="1" x14ac:dyDescent="0.3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4.25" customHeight="1" x14ac:dyDescent="0.3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4.25" customHeight="1" x14ac:dyDescent="0.3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4.25" customHeight="1" x14ac:dyDescent="0.3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4.25" customHeight="1" x14ac:dyDescent="0.3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4.25" customHeight="1" x14ac:dyDescent="0.3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4.25" customHeight="1" x14ac:dyDescent="0.3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4.25" customHeight="1" x14ac:dyDescent="0.3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4.25" customHeight="1" x14ac:dyDescent="0.3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4.25" customHeight="1" x14ac:dyDescent="0.3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4.25" customHeight="1" x14ac:dyDescent="0.3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4.25" customHeight="1" x14ac:dyDescent="0.3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4.25" customHeight="1" x14ac:dyDescent="0.3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4.25" customHeight="1" x14ac:dyDescent="0.3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4.25" customHeight="1" x14ac:dyDescent="0.3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4.25" customHeight="1" x14ac:dyDescent="0.3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4.25" customHeight="1" x14ac:dyDescent="0.3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4.25" customHeight="1" x14ac:dyDescent="0.3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4.25" customHeight="1" x14ac:dyDescent="0.3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4.25" customHeight="1" x14ac:dyDescent="0.3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4.25" customHeight="1" x14ac:dyDescent="0.3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4.25" customHeight="1" x14ac:dyDescent="0.3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4.25" customHeight="1" x14ac:dyDescent="0.3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4.25" customHeight="1" x14ac:dyDescent="0.3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4.25" customHeight="1" x14ac:dyDescent="0.3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4.25" customHeight="1" x14ac:dyDescent="0.3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4.25" customHeight="1" x14ac:dyDescent="0.3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4.25" customHeight="1" x14ac:dyDescent="0.3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4.25" customHeight="1" x14ac:dyDescent="0.3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4.25" customHeight="1" x14ac:dyDescent="0.3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4.25" customHeight="1" x14ac:dyDescent="0.3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4.25" customHeight="1" x14ac:dyDescent="0.3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4.25" customHeight="1" x14ac:dyDescent="0.3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4.25" customHeight="1" x14ac:dyDescent="0.3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4.25" customHeight="1" x14ac:dyDescent="0.3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4.25" customHeight="1" x14ac:dyDescent="0.3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4.25" customHeight="1" x14ac:dyDescent="0.3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4.25" customHeight="1" x14ac:dyDescent="0.3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4.25" customHeight="1" x14ac:dyDescent="0.3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4.25" customHeight="1" x14ac:dyDescent="0.3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4.25" customHeight="1" x14ac:dyDescent="0.3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4.25" customHeight="1" x14ac:dyDescent="0.3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4.25" customHeight="1" x14ac:dyDescent="0.3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4.25" customHeight="1" x14ac:dyDescent="0.3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4.25" customHeight="1" x14ac:dyDescent="0.3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4.25" customHeight="1" x14ac:dyDescent="0.3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4.25" customHeight="1" x14ac:dyDescent="0.3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4.25" customHeight="1" x14ac:dyDescent="0.3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4.25" customHeight="1" x14ac:dyDescent="0.3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4.25" customHeight="1" x14ac:dyDescent="0.3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4.25" customHeight="1" x14ac:dyDescent="0.3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4.25" customHeight="1" x14ac:dyDescent="0.3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4.25" customHeight="1" x14ac:dyDescent="0.3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4.25" customHeight="1" x14ac:dyDescent="0.3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4.25" customHeight="1" x14ac:dyDescent="0.3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4.25" customHeight="1" x14ac:dyDescent="0.3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4.25" customHeight="1" x14ac:dyDescent="0.3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4.25" customHeight="1" x14ac:dyDescent="0.3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4.25" customHeight="1" x14ac:dyDescent="0.3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4.25" customHeight="1" x14ac:dyDescent="0.3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4.25" customHeight="1" x14ac:dyDescent="0.3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4.25" customHeight="1" x14ac:dyDescent="0.3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4.25" customHeight="1" x14ac:dyDescent="0.3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4.25" customHeight="1" x14ac:dyDescent="0.3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4.25" customHeight="1" x14ac:dyDescent="0.3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4.25" customHeight="1" x14ac:dyDescent="0.3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4.25" customHeight="1" x14ac:dyDescent="0.3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4.25" customHeight="1" x14ac:dyDescent="0.3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4.25" customHeight="1" x14ac:dyDescent="0.3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4.25" customHeight="1" x14ac:dyDescent="0.3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4.25" customHeight="1" x14ac:dyDescent="0.3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4.25" customHeight="1" x14ac:dyDescent="0.3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4.25" customHeight="1" x14ac:dyDescent="0.3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4.25" customHeight="1" x14ac:dyDescent="0.3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4.25" customHeight="1" x14ac:dyDescent="0.3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4.25" customHeight="1" x14ac:dyDescent="0.3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4.25" customHeight="1" x14ac:dyDescent="0.3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4.25" customHeight="1" x14ac:dyDescent="0.3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4.25" customHeight="1" x14ac:dyDescent="0.3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4.25" customHeight="1" x14ac:dyDescent="0.3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4.25" customHeight="1" x14ac:dyDescent="0.3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4.25" customHeight="1" x14ac:dyDescent="0.3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4.25" customHeight="1" x14ac:dyDescent="0.3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4.25" customHeight="1" x14ac:dyDescent="0.3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4.25" customHeight="1" x14ac:dyDescent="0.3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4.25" customHeight="1" x14ac:dyDescent="0.3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4.25" customHeight="1" x14ac:dyDescent="0.3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4.25" customHeight="1" x14ac:dyDescent="0.3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4.25" customHeight="1" x14ac:dyDescent="0.3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4.25" customHeight="1" x14ac:dyDescent="0.3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4.25" customHeight="1" x14ac:dyDescent="0.3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4.25" customHeight="1" x14ac:dyDescent="0.3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4.25" customHeight="1" x14ac:dyDescent="0.3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4.25" customHeight="1" x14ac:dyDescent="0.3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4.25" customHeight="1" x14ac:dyDescent="0.3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4.25" customHeight="1" x14ac:dyDescent="0.3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4.25" customHeight="1" x14ac:dyDescent="0.3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4.25" customHeight="1" x14ac:dyDescent="0.3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4.25" customHeight="1" x14ac:dyDescent="0.3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4.25" customHeight="1" x14ac:dyDescent="0.3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4.25" customHeight="1" x14ac:dyDescent="0.3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4.25" customHeight="1" x14ac:dyDescent="0.3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4.25" customHeight="1" x14ac:dyDescent="0.3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4.25" customHeight="1" x14ac:dyDescent="0.3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4.25" customHeight="1" x14ac:dyDescent="0.3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4.25" customHeight="1" x14ac:dyDescent="0.3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4.25" customHeight="1" x14ac:dyDescent="0.3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4.25" customHeight="1" x14ac:dyDescent="0.3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4.25" customHeight="1" x14ac:dyDescent="0.3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4.25" customHeight="1" x14ac:dyDescent="0.3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4.25" customHeight="1" x14ac:dyDescent="0.3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4.25" customHeight="1" x14ac:dyDescent="0.3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4.25" customHeight="1" x14ac:dyDescent="0.3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4.25" customHeight="1" x14ac:dyDescent="0.3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4.25" customHeight="1" x14ac:dyDescent="0.3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4.25" customHeight="1" x14ac:dyDescent="0.3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4.25" customHeight="1" x14ac:dyDescent="0.3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4.25" customHeight="1" x14ac:dyDescent="0.3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4.25" customHeight="1" x14ac:dyDescent="0.3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4.25" customHeight="1" x14ac:dyDescent="0.3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4.25" customHeight="1" x14ac:dyDescent="0.3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4.25" customHeight="1" x14ac:dyDescent="0.3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4.25" customHeight="1" x14ac:dyDescent="0.3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4.25" customHeight="1" x14ac:dyDescent="0.3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4.25" customHeight="1" x14ac:dyDescent="0.3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4.25" customHeight="1" x14ac:dyDescent="0.3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4.25" customHeight="1" x14ac:dyDescent="0.3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4.25" customHeight="1" x14ac:dyDescent="0.3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4.25" customHeight="1" x14ac:dyDescent="0.3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4.25" customHeight="1" x14ac:dyDescent="0.3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4.25" customHeight="1" x14ac:dyDescent="0.3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4.25" customHeight="1" x14ac:dyDescent="0.3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4.25" customHeight="1" x14ac:dyDescent="0.3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4.25" customHeight="1" x14ac:dyDescent="0.3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4.25" customHeight="1" x14ac:dyDescent="0.3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4.25" customHeight="1" x14ac:dyDescent="0.3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4.25" customHeight="1" x14ac:dyDescent="0.3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4.25" customHeight="1" x14ac:dyDescent="0.3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4.25" customHeight="1" x14ac:dyDescent="0.3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4.25" customHeight="1" x14ac:dyDescent="0.3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4.25" customHeight="1" x14ac:dyDescent="0.3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4.25" customHeight="1" x14ac:dyDescent="0.3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4.25" customHeight="1" x14ac:dyDescent="0.3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4.25" customHeight="1" x14ac:dyDescent="0.3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4.25" customHeight="1" x14ac:dyDescent="0.3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4.25" customHeight="1" x14ac:dyDescent="0.3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4.25" customHeight="1" x14ac:dyDescent="0.3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4.25" customHeight="1" x14ac:dyDescent="0.3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4.25" customHeight="1" x14ac:dyDescent="0.3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4.25" customHeight="1" x14ac:dyDescent="0.3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4.25" customHeight="1" x14ac:dyDescent="0.3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4.25" customHeight="1" x14ac:dyDescent="0.3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4.25" customHeight="1" x14ac:dyDescent="0.3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4.25" customHeight="1" x14ac:dyDescent="0.3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4.25" customHeight="1" x14ac:dyDescent="0.3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4.25" customHeight="1" x14ac:dyDescent="0.3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4.25" customHeight="1" x14ac:dyDescent="0.3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4.25" customHeight="1" x14ac:dyDescent="0.3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4.25" customHeight="1" x14ac:dyDescent="0.3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4.25" customHeight="1" x14ac:dyDescent="0.3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4.25" customHeight="1" x14ac:dyDescent="0.3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4.25" customHeight="1" x14ac:dyDescent="0.3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4.25" customHeight="1" x14ac:dyDescent="0.3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4.25" customHeight="1" x14ac:dyDescent="0.3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4.25" customHeight="1" x14ac:dyDescent="0.3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4.25" customHeight="1" x14ac:dyDescent="0.3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4.25" customHeight="1" x14ac:dyDescent="0.3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4.25" customHeight="1" x14ac:dyDescent="0.3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4.25" customHeight="1" x14ac:dyDescent="0.3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4.25" customHeight="1" x14ac:dyDescent="0.3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4.25" customHeight="1" x14ac:dyDescent="0.3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4.25" customHeight="1" x14ac:dyDescent="0.3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4.25" customHeight="1" x14ac:dyDescent="0.3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4.25" customHeight="1" x14ac:dyDescent="0.3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4.25" customHeight="1" x14ac:dyDescent="0.3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4.25" customHeight="1" x14ac:dyDescent="0.3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4.25" customHeight="1" x14ac:dyDescent="0.3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4.25" customHeight="1" x14ac:dyDescent="0.3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4.25" customHeight="1" x14ac:dyDescent="0.3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4.25" customHeight="1" x14ac:dyDescent="0.3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4.25" customHeight="1" x14ac:dyDescent="0.3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4.25" customHeight="1" x14ac:dyDescent="0.3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4.25" customHeight="1" x14ac:dyDescent="0.3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4.25" customHeight="1" x14ac:dyDescent="0.3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4.25" customHeight="1" x14ac:dyDescent="0.3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4.25" customHeight="1" x14ac:dyDescent="0.3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4.25" customHeight="1" x14ac:dyDescent="0.3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4.25" customHeight="1" x14ac:dyDescent="0.3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4.25" customHeight="1" x14ac:dyDescent="0.3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4.25" customHeight="1" x14ac:dyDescent="0.3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4.25" customHeight="1" x14ac:dyDescent="0.3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4.25" customHeight="1" x14ac:dyDescent="0.3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4.25" customHeight="1" x14ac:dyDescent="0.3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4.25" customHeight="1" x14ac:dyDescent="0.3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4.25" customHeight="1" x14ac:dyDescent="0.3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4.25" customHeight="1" x14ac:dyDescent="0.3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4.25" customHeight="1" x14ac:dyDescent="0.3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4.25" customHeight="1" x14ac:dyDescent="0.3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4.25" customHeight="1" x14ac:dyDescent="0.3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4.25" customHeight="1" x14ac:dyDescent="0.3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4.25" customHeight="1" x14ac:dyDescent="0.3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4.25" customHeight="1" x14ac:dyDescent="0.3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4.25" customHeight="1" x14ac:dyDescent="0.3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4.25" customHeight="1" x14ac:dyDescent="0.3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4.25" customHeight="1" x14ac:dyDescent="0.3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4.25" customHeight="1" x14ac:dyDescent="0.3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4.25" customHeight="1" x14ac:dyDescent="0.3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4.25" customHeight="1" x14ac:dyDescent="0.3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4.25" customHeight="1" x14ac:dyDescent="0.3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4.25" customHeight="1" x14ac:dyDescent="0.3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4.25" customHeight="1" x14ac:dyDescent="0.3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4.25" customHeight="1" x14ac:dyDescent="0.3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4.25" customHeight="1" x14ac:dyDescent="0.3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4.25" customHeight="1" x14ac:dyDescent="0.3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4.25" customHeight="1" x14ac:dyDescent="0.3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4.25" customHeight="1" x14ac:dyDescent="0.3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4.25" customHeight="1" x14ac:dyDescent="0.3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4.25" customHeight="1" x14ac:dyDescent="0.3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4.25" customHeight="1" x14ac:dyDescent="0.3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4.25" customHeight="1" x14ac:dyDescent="0.3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4.25" customHeight="1" x14ac:dyDescent="0.3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4.25" customHeight="1" x14ac:dyDescent="0.3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4.25" customHeight="1" x14ac:dyDescent="0.3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4.25" customHeight="1" x14ac:dyDescent="0.3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4.25" customHeight="1" x14ac:dyDescent="0.3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4.25" customHeight="1" x14ac:dyDescent="0.3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4.25" customHeight="1" x14ac:dyDescent="0.3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4.25" customHeight="1" x14ac:dyDescent="0.3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4.25" customHeight="1" x14ac:dyDescent="0.3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4.25" customHeight="1" x14ac:dyDescent="0.3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4.25" customHeight="1" x14ac:dyDescent="0.3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4.25" customHeight="1" x14ac:dyDescent="0.3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4.25" customHeight="1" x14ac:dyDescent="0.3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4.25" customHeight="1" x14ac:dyDescent="0.3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4.25" customHeight="1" x14ac:dyDescent="0.3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4.25" customHeight="1" x14ac:dyDescent="0.3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4.25" customHeight="1" x14ac:dyDescent="0.3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4.25" customHeight="1" x14ac:dyDescent="0.3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4.25" customHeight="1" x14ac:dyDescent="0.3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4.25" customHeight="1" x14ac:dyDescent="0.3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4.25" customHeight="1" x14ac:dyDescent="0.3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4.25" customHeight="1" x14ac:dyDescent="0.3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4.25" customHeight="1" x14ac:dyDescent="0.3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4.25" customHeight="1" x14ac:dyDescent="0.3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4.25" customHeight="1" x14ac:dyDescent="0.3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4.25" customHeight="1" x14ac:dyDescent="0.3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4.25" customHeight="1" x14ac:dyDescent="0.3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4.25" customHeight="1" x14ac:dyDescent="0.3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4.25" customHeight="1" x14ac:dyDescent="0.3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4.25" customHeight="1" x14ac:dyDescent="0.3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4.25" customHeight="1" x14ac:dyDescent="0.3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4.25" customHeight="1" x14ac:dyDescent="0.3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4.25" customHeight="1" x14ac:dyDescent="0.3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4.25" customHeight="1" x14ac:dyDescent="0.3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4.25" customHeight="1" x14ac:dyDescent="0.3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4.25" customHeight="1" x14ac:dyDescent="0.3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4.25" customHeight="1" x14ac:dyDescent="0.3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4.25" customHeight="1" x14ac:dyDescent="0.3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4.25" customHeight="1" x14ac:dyDescent="0.3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4.25" customHeight="1" x14ac:dyDescent="0.3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4.25" customHeight="1" x14ac:dyDescent="0.3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4.25" customHeight="1" x14ac:dyDescent="0.3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4.25" customHeight="1" x14ac:dyDescent="0.3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4.25" customHeight="1" x14ac:dyDescent="0.3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4.25" customHeight="1" x14ac:dyDescent="0.3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4.25" customHeight="1" x14ac:dyDescent="0.3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4.25" customHeight="1" x14ac:dyDescent="0.3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4.25" customHeight="1" x14ac:dyDescent="0.3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4.25" customHeight="1" x14ac:dyDescent="0.3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4.25" customHeight="1" x14ac:dyDescent="0.3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4.25" customHeight="1" x14ac:dyDescent="0.3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4.25" customHeight="1" x14ac:dyDescent="0.3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4.25" customHeight="1" x14ac:dyDescent="0.3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4.25" customHeight="1" x14ac:dyDescent="0.3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4.25" customHeight="1" x14ac:dyDescent="0.3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4.25" customHeight="1" x14ac:dyDescent="0.3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4.25" customHeight="1" x14ac:dyDescent="0.3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4.25" customHeight="1" x14ac:dyDescent="0.3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4.25" customHeight="1" x14ac:dyDescent="0.3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4.25" customHeight="1" x14ac:dyDescent="0.3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4.25" customHeight="1" x14ac:dyDescent="0.3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4.25" customHeight="1" x14ac:dyDescent="0.3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4.25" customHeight="1" x14ac:dyDescent="0.3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4.25" customHeight="1" x14ac:dyDescent="0.3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4.25" customHeight="1" x14ac:dyDescent="0.3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4.25" customHeight="1" x14ac:dyDescent="0.3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4.25" customHeight="1" x14ac:dyDescent="0.3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4.25" customHeight="1" x14ac:dyDescent="0.3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4.25" customHeight="1" x14ac:dyDescent="0.3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4.25" customHeight="1" x14ac:dyDescent="0.3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4.25" customHeight="1" x14ac:dyDescent="0.3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4.25" customHeight="1" x14ac:dyDescent="0.3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4.25" customHeight="1" x14ac:dyDescent="0.3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4.25" customHeight="1" x14ac:dyDescent="0.3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4.25" customHeight="1" x14ac:dyDescent="0.3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pageMargins left="0.7" right="0.7" top="0.75" bottom="0.75" header="0" footer="0"/>
  <pageSetup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38ABC13C5F8234B8DC38AE6CBED78D1" ma:contentTypeVersion="32" ma:contentTypeDescription="Create a new document." ma:contentTypeScope="" ma:versionID="fc71dcd453087a4823b3e6fc5272480d">
  <xsd:schema xmlns:xsd="http://www.w3.org/2001/XMLSchema" xmlns:xs="http://www.w3.org/2001/XMLSchema" xmlns:p="http://schemas.microsoft.com/office/2006/metadata/properties" xmlns:ns1="http://schemas.microsoft.com/sharepoint/v3" xmlns:ns2="1cbe750e-01be-4e6f-bded-2ddad5a3fd77" xmlns:ns3="eb45f6a7-7b30-41d1-b7b5-d8454ea9524d" targetNamespace="http://schemas.microsoft.com/office/2006/metadata/properties" ma:root="true" ma:fieldsID="63459335fb6eb9029d2f30be2b90cedc" ns1:_="" ns2:_="" ns3:_="">
    <xsd:import namespace="http://schemas.microsoft.com/sharepoint/v3"/>
    <xsd:import namespace="1cbe750e-01be-4e6f-bded-2ddad5a3fd77"/>
    <xsd:import namespace="eb45f6a7-7b30-41d1-b7b5-d8454ea9524d"/>
    <xsd:element name="properties">
      <xsd:complexType>
        <xsd:sequence>
          <xsd:element name="documentManagement">
            <xsd:complexType>
              <xsd:all>
                <xsd:element ref="ns2:Town" minOccurs="0"/>
                <xsd:element ref="ns2:LotLocation" minOccurs="0"/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1:_ip_UnifiedCompliancePolicyProperties" minOccurs="0"/>
                <xsd:element ref="ns1:_ip_UnifiedCompliancePolicyUIAc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  <xsd:element ref="ns2:_x0031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3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14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be750e-01be-4e6f-bded-2ddad5a3fd77" elementFormDefault="qualified">
    <xsd:import namespace="http://schemas.microsoft.com/office/2006/documentManagement/types"/>
    <xsd:import namespace="http://schemas.microsoft.com/office/infopath/2007/PartnerControls"/>
    <xsd:element name="Town" ma:index="3" nillable="true" ma:displayName="Town" ma:format="Dropdown" ma:hidden="true" ma:internalName="Town" ma:readOnly="false">
      <xsd:simpleType>
        <xsd:restriction base="dms:Text">
          <xsd:maxLength value="255"/>
        </xsd:restriction>
      </xsd:simpleType>
    </xsd:element>
    <xsd:element name="LotLocation" ma:index="4" nillable="true" ma:displayName="Lot Location" ma:format="Dropdown" ma:hidden="true" ma:internalName="LotLocation" ma:readOnly="false">
      <xsd:simpleType>
        <xsd:restriction base="dms:Text">
          <xsd:maxLength value="255"/>
        </xsd:restriction>
      </xsd:simpleType>
    </xsd:element>
    <xsd:element name="MediaServiceMetadata" ma:index="7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8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9" nillable="true" ma:displayName="Tags" ma:hidden="true" ma:internalName="MediaServiceAutoTags" ma:readOnly="true">
      <xsd:simpleType>
        <xsd:restriction base="dms:Text"/>
      </xsd:simpleType>
    </xsd:element>
    <xsd:element name="MediaServiceOCR" ma:index="10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69be3ee5-5d72-4a78-bfe6-04ec158992b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hidden="true" ma:indexed="true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8" nillable="true" ma:displayName="MediaServiceBillingMetadata" ma:hidden="true" ma:internalName="MediaServiceBillingMetadata" ma:readOnly="true">
      <xsd:simpleType>
        <xsd:restriction base="dms:Note"/>
      </xsd:simpleType>
    </xsd:element>
    <xsd:element name="_x0031_" ma:index="29" nillable="true" ma:displayName="1" ma:internalName="_x0031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45f6a7-7b30-41d1-b7b5-d8454ea9524d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hidden="true" ma:internalName="SharedWithDetails" ma:readOnly="true">
      <xsd:simpleType>
        <xsd:restriction base="dms:Note"/>
      </xsd:simpleType>
    </xsd:element>
    <xsd:element name="TaxCatchAll" ma:index="19" nillable="true" ma:displayName="Taxonomy Catch All Column" ma:hidden="true" ma:list="{e843d10c-cd59-4f18-a842-4a139b5f7366}" ma:internalName="TaxCatchAll" ma:readOnly="false" ma:showField="CatchAllData" ma:web="eb45f6a7-7b30-41d1-b7b5-d8454ea9524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otLocation xmlns="1cbe750e-01be-4e6f-bded-2ddad5a3fd77" xsi:nil="true"/>
    <Town xmlns="1cbe750e-01be-4e6f-bded-2ddad5a3fd77" xsi:nil="true"/>
    <_ip_UnifiedCompliancePolicyUIAction xmlns="http://schemas.microsoft.com/sharepoint/v3" xsi:nil="true"/>
    <_ip_UnifiedCompliancePolicyProperties xmlns="http://schemas.microsoft.com/sharepoint/v3" xsi:nil="true"/>
    <lcf76f155ced4ddcb4097134ff3c332f xmlns="1cbe750e-01be-4e6f-bded-2ddad5a3fd77">
      <Terms xmlns="http://schemas.microsoft.com/office/infopath/2007/PartnerControls"/>
    </lcf76f155ced4ddcb4097134ff3c332f>
    <TaxCatchAll xmlns="eb45f6a7-7b30-41d1-b7b5-d8454ea9524d" xsi:nil="true"/>
    <_x0031_ xmlns="1cbe750e-01be-4e6f-bded-2ddad5a3fd77" xsi:nil="true"/>
  </documentManagement>
</p:properties>
</file>

<file path=customXml/itemProps1.xml><?xml version="1.0" encoding="utf-8"?>
<ds:datastoreItem xmlns:ds="http://schemas.openxmlformats.org/officeDocument/2006/customXml" ds:itemID="{3ECBC2E3-92E9-4139-9919-22538F0064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cbe750e-01be-4e6f-bded-2ddad5a3fd77"/>
    <ds:schemaRef ds:uri="eb45f6a7-7b30-41d1-b7b5-d8454ea9524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8A61085-E31A-4852-925E-2431CDCCEEA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BA5AC97-3C1E-4CFA-BAAB-4D5C309B42F7}">
  <ds:schemaRefs>
    <ds:schemaRef ds:uri="http://schemas.microsoft.com/office/2006/metadata/properties"/>
    <ds:schemaRef ds:uri="http://schemas.microsoft.com/office/infopath/2007/PartnerControls"/>
    <ds:schemaRef ds:uri="1cbe750e-01be-4e6f-bded-2ddad5a3fd77"/>
    <ds:schemaRef ds:uri="http://schemas.microsoft.com/sharepoint/v3"/>
    <ds:schemaRef ds:uri="eb45f6a7-7b30-41d1-b7b5-d8454ea9524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Proposed SFY 2027 Budget</vt:lpstr>
      <vt:lpstr>Comments</vt:lpstr>
      <vt:lpstr>control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Nakatsuka, Richard</dc:creator>
  <cp:keywords/>
  <dc:description/>
  <cp:lastModifiedBy>Lee, Juliana</cp:lastModifiedBy>
  <cp:revision/>
  <dcterms:created xsi:type="dcterms:W3CDTF">2025-03-19T19:59:54Z</dcterms:created>
  <dcterms:modified xsi:type="dcterms:W3CDTF">2026-03-11T15:48:32Z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0x010100238ABC13C5F8234B8DC38AE6CBED78D1</vt:lpwstr>
  </property>
</Properties>
</file>